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25725"/>
</workbook>
</file>

<file path=xl/calcChain.xml><?xml version="1.0" encoding="utf-8"?>
<calcChain xmlns="http://schemas.openxmlformats.org/spreadsheetml/2006/main">
  <c r="C121" i="2"/>
  <c r="F109"/>
  <c r="F18"/>
  <c r="L110" i="1"/>
  <c r="L111"/>
  <c r="L112"/>
  <c r="L113"/>
  <c r="L114"/>
  <c r="L115"/>
  <c r="L117"/>
  <c r="J110"/>
  <c r="J111"/>
  <c r="J112"/>
  <c r="J113"/>
  <c r="J114"/>
  <c r="J115"/>
  <c r="J117"/>
  <c r="H110"/>
  <c r="H111"/>
  <c r="H112"/>
  <c r="H113"/>
  <c r="H114"/>
  <c r="H115"/>
  <c r="H117"/>
  <c r="F113"/>
  <c r="F114"/>
  <c r="F115"/>
  <c r="F117"/>
  <c r="D113"/>
  <c r="D114"/>
  <c r="D115"/>
  <c r="E116"/>
  <c r="G116"/>
  <c r="I116"/>
  <c r="K116"/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5"/>
  <c r="A33"/>
  <c r="A32"/>
  <c r="A30"/>
  <c r="A29"/>
  <c r="A27"/>
  <c r="A26"/>
  <c r="A22"/>
  <c r="A21"/>
  <c r="A19"/>
  <c r="A18"/>
  <c r="A17"/>
  <c r="J116" i="1" l="1"/>
  <c r="L116"/>
  <c r="H116"/>
  <c r="K19" i="3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1" i="2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21" i="3" l="1"/>
  <c r="J132"/>
  <c r="J96"/>
  <c r="F134"/>
  <c r="L32"/>
  <c r="H33"/>
  <c r="D35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1" i="2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C121"/>
  <c r="B121"/>
  <c r="C116"/>
  <c r="B116"/>
  <c r="B116" i="3" s="1"/>
  <c r="K112" i="1"/>
  <c r="I112"/>
  <c r="G112"/>
  <c r="E112"/>
  <c r="C112"/>
  <c r="B112"/>
  <c r="K108"/>
  <c r="I108"/>
  <c r="G108"/>
  <c r="G108" i="3" s="1"/>
  <c r="E108" i="1"/>
  <c r="E108" i="3" s="1"/>
  <c r="C108" i="1"/>
  <c r="B108"/>
  <c r="K104"/>
  <c r="I104"/>
  <c r="I104" i="3" s="1"/>
  <c r="G104" i="1"/>
  <c r="E104"/>
  <c r="E104" i="3" s="1"/>
  <c r="C104" i="1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E94"/>
  <c r="C94"/>
  <c r="B94"/>
  <c r="B94" i="3" s="1"/>
  <c r="K91" i="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G25" i="3" s="1"/>
  <c r="E25" i="1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F111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K16" i="3" s="1"/>
  <c r="I16" i="1"/>
  <c r="I16" i="3" s="1"/>
  <c r="G16" i="1"/>
  <c r="E16"/>
  <c r="C16"/>
  <c r="B16"/>
  <c r="B16" i="3" s="1"/>
  <c r="B12" i="1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I121" i="3" l="1"/>
  <c r="E121"/>
  <c r="K127"/>
  <c r="K14" i="2"/>
  <c r="C127" i="3"/>
  <c r="G94"/>
  <c r="J94" s="1"/>
  <c r="D116" i="1"/>
  <c r="F116"/>
  <c r="D133" i="2"/>
  <c r="D34"/>
  <c r="D79"/>
  <c r="C94" i="3"/>
  <c r="D94" s="1"/>
  <c r="B133"/>
  <c r="G8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G31"/>
  <c r="B37"/>
  <c r="I37"/>
  <c r="B40"/>
  <c r="I40"/>
  <c r="B46"/>
  <c r="I46"/>
  <c r="B49"/>
  <c r="B52"/>
  <c r="I52"/>
  <c r="B55"/>
  <c r="I58"/>
  <c r="J58" s="1"/>
  <c r="B61"/>
  <c r="I61"/>
  <c r="B64"/>
  <c r="I64"/>
  <c r="J64" s="1"/>
  <c r="B70"/>
  <c r="I70"/>
  <c r="B73"/>
  <c r="B76"/>
  <c r="I76"/>
  <c r="B79"/>
  <c r="G79"/>
  <c r="G82"/>
  <c r="H82" s="1"/>
  <c r="G85"/>
  <c r="G88"/>
  <c r="H88" s="1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J55" i="2"/>
  <c r="I55" i="3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L121" s="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D130" i="2"/>
  <c r="H127"/>
  <c r="L121"/>
  <c r="G121" i="3"/>
  <c r="H121" s="1"/>
  <c r="C121"/>
  <c r="K116"/>
  <c r="I116"/>
  <c r="L94" i="2"/>
  <c r="K108" i="3"/>
  <c r="I108"/>
  <c r="J108" s="1"/>
  <c r="F108" i="2"/>
  <c r="G104" i="3"/>
  <c r="J104" s="1"/>
  <c r="D104" i="2"/>
  <c r="F104"/>
  <c r="K100" i="3"/>
  <c r="L100" s="1"/>
  <c r="E100"/>
  <c r="C100"/>
  <c r="B100"/>
  <c r="I25"/>
  <c r="J25" s="1"/>
  <c r="E25"/>
  <c r="H25" s="1"/>
  <c r="C25"/>
  <c r="L16"/>
  <c r="G16"/>
  <c r="J16" s="1"/>
  <c r="J8"/>
  <c r="H133"/>
  <c r="H121" i="1"/>
  <c r="G116" i="3"/>
  <c r="C116"/>
  <c r="H108"/>
  <c r="D108" i="1"/>
  <c r="C108" i="3"/>
  <c r="H104" i="1"/>
  <c r="F104"/>
  <c r="C104" i="3"/>
  <c r="H100" i="1"/>
  <c r="G100" i="3"/>
  <c r="J100" s="1"/>
  <c r="K20"/>
  <c r="I20"/>
  <c r="G20"/>
  <c r="E16"/>
  <c r="B125" i="2"/>
  <c r="B127" i="3"/>
  <c r="D127" s="1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I125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G125"/>
  <c r="J130"/>
  <c r="H133"/>
  <c r="I23"/>
  <c r="L46"/>
  <c r="L61"/>
  <c r="B125"/>
  <c r="B136" s="1"/>
  <c r="H130"/>
  <c r="G14"/>
  <c r="G23"/>
  <c r="K23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L121"/>
  <c r="F49"/>
  <c r="F40"/>
  <c r="J43"/>
  <c r="D55"/>
  <c r="H40"/>
  <c r="D43"/>
  <c r="H55"/>
  <c r="D58"/>
  <c r="F58"/>
  <c r="D67"/>
  <c r="L67"/>
  <c r="D85"/>
  <c r="L85"/>
  <c r="H91"/>
  <c r="D97"/>
  <c r="L97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J55" i="3" l="1"/>
  <c r="F52"/>
  <c r="H70"/>
  <c r="J43"/>
  <c r="F121"/>
  <c r="J37"/>
  <c r="K14"/>
  <c r="E14"/>
  <c r="F130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C136"/>
  <c r="E13"/>
  <c r="H14"/>
  <c r="C13"/>
  <c r="F125"/>
  <c r="D125"/>
  <c r="D23"/>
  <c r="L23"/>
  <c r="J23"/>
  <c r="H23"/>
  <c r="H11"/>
  <c r="L11"/>
  <c r="J11"/>
  <c r="D11"/>
  <c r="F11"/>
  <c r="F14" i="3" l="1"/>
  <c r="K13"/>
  <c r="L14"/>
  <c r="H11"/>
  <c r="D125"/>
  <c r="J23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F13" s="1"/>
  <c r="H136" i="1"/>
  <c r="E13" i="3"/>
  <c r="C13"/>
  <c r="D14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L136" i="3" l="1"/>
  <c r="D13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<sst xmlns="http://schemas.openxmlformats.org/spreadsheetml/2006/main" count="325" uniqueCount="98">
  <si>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</si>
  <si>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</si>
  <si>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</si>
  <si>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</si>
  <si>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</si>
  <si>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</si>
  <si>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</si>
  <si>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</si>
  <si>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</si>
  <si>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</si>
  <si>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</si>
  <si>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</si>
  <si>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</si>
  <si>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</si>
  <si>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</si>
  <si>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</si>
  <si>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</si>
  <si>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</si>
  <si>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</si>
  <si>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</si>
  <si>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</si>
  <si>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</si>
  <si>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</si>
  <si>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</si>
  <si>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</si>
  <si>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</si>
  <si>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</si>
  <si>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</si>
  <si>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</si>
  <si>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</si>
  <si>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</si>
  <si>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</si>
  <si>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</si>
  <si>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</si>
  <si>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</si>
  <si>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</si>
  <si>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</si>
  <si>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</si>
  <si>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</si>
  <si>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</si>
  <si>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</si>
  <si>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</si>
  <si>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</si>
  <si>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</si>
  <si>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</si>
  <si>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</si>
  <si>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</si>
  <si>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</si>
  <si>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</si>
  <si>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</si>
  <si>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</si>
  <si>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</si>
  <si>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</si>
  <si>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</si>
  <si>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</si>
  <si>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</si>
  <si>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</si>
  <si>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</si>
  <si>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</si>
  <si>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</si>
  <si>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</si>
  <si>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</si>
  <si>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</si>
  <si>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</si>
  <si>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</si>
  <si>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</si>
  <si>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</si>
  <si>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</si>
  <si>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</si>
  <si>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</si>
  <si>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</si>
  <si>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</si>
  <si>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</si>
  <si>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</si>
  <si>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</si>
  <si>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ООО "Курскоблводоканал"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</si>
  <si>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</si>
  <si>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</si>
  <si>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</si>
  <si>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</si>
  <si>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</si>
  <si>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</si>
  <si>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</si>
  <si>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</si>
  <si>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</si>
  <si>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</si>
  <si>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</si>
  <si>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</si>
  <si>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</si>
  <si>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</si>
  <si>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</si>
  <si>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</si>
  <si>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</si>
  <si>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</si>
  <si>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Черемисиновскому району  на 2022-2024 годы</t>
  </si>
  <si>
    <t>Консервативный вариант</t>
  </si>
  <si>
    <t>Начальник отдела экономического развития Администрации Черемисиновского района</t>
  </si>
  <si>
    <t>И.Н. 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</si>
</sst>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8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11" fillId="2" borderId="0" xfId="0" applyNumberFormat="1" applyFont="1" applyFill="1" applyBorder="1" applyAlignment="1" applyProtection="1">
      <protection locked="0"/>
    </xf>
    <xf numFmtId="0" fontId="28" fillId="3" borderId="2" xfId="0" applyFont="1" applyFill="1" applyBorder="1" applyAlignment="1">
      <alignment horizontal="left" vertical="top" wrapText="1"/>
    </xf>
    <xf numFmtId="0" fontId="29" fillId="3" borderId="2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30" fillId="4" borderId="4" xfId="0" applyFont="1" applyFill="1" applyBorder="1" applyAlignment="1">
      <alignment horizontal="left" vertical="top" wrapText="1"/>
    </xf>
    <xf numFmtId="0" fontId="30" fillId="4" borderId="0" xfId="0" applyFont="1" applyFill="1" applyBorder="1" applyAlignment="1">
      <alignment horizontal="left" vertical="top" wrapText="1"/>
    </xf>
    <xf numFmtId="165" fontId="14" fillId="2" borderId="0" xfId="0" applyNumberFormat="1" applyFont="1" applyFill="1" applyBorder="1" applyProtection="1">
      <protection locked="0"/>
    </xf>
    <xf numFmtId="0" fontId="31" fillId="0" borderId="0" xfId="0" applyFont="1" applyFill="1" applyBorder="1" applyAlignment="1">
      <alignment vertical="top" wrapText="1"/>
    </xf>
    <xf numFmtId="165" fontId="32" fillId="2" borderId="0" xfId="0" applyNumberFormat="1" applyFont="1" applyFill="1" applyBorder="1" applyProtection="1">
      <protection locked="0"/>
    </xf>
    <xf numFmtId="165" fontId="32" fillId="0" borderId="0" xfId="0" applyNumberFormat="1" applyFont="1" applyFill="1" applyBorder="1" applyProtection="1"/>
    <xf numFmtId="0" fontId="33" fillId="0" borderId="0" xfId="0" applyFont="1"/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139" activePane="bottomRight" state="frozen"/>
      <selection pane="topRight" activeCell="B1" sqref="B1"/>
      <selection pane="bottomLeft" activeCell="A8" sqref="A8"/>
      <selection pane="bottomRight" activeCell="A162" sqref="A162:G162"/>
    </sheetView>
  </sheetViews>
  <sheetFormatPr defaultRowHeight="15"/>
  <cols>
    <col min="1" max="1" width="40" style="3" customWidth="1"/>
    <col min="2" max="2" width="11.5703125" style="3" customWidth="1"/>
    <col min="3" max="3" width="10.28515625" style="3" customWidth="1"/>
    <col min="4" max="4" width="10.42578125" style="3" customWidth="1"/>
    <col min="5" max="5" width="10.140625" style="3" customWidth="1"/>
    <col min="6" max="6" width="10.7109375" style="3" customWidth="1"/>
    <col min="7" max="7" width="11" style="3" customWidth="1"/>
    <col min="8" max="8" width="10.7109375" style="3" customWidth="1"/>
    <col min="9" max="9" width="11" style="3" customWidth="1"/>
    <col min="10" max="10" width="10.5703125" style="3" customWidth="1"/>
    <col min="11" max="11" width="11" style="3" customWidth="1"/>
    <col min="12" max="12" width="10.85546875" style="3" customWidth="1"/>
    <col min="13" max="16384" width="9.140625" style="3"/>
  </cols>
  <sheetData>
    <row r="1" spans="1:14">
      <c r="K1" s="69" t="s">
        <v>95</v>
      </c>
      <c r="L1" s="69"/>
    </row>
    <row r="2" spans="1:14" ht="14.25" customHeight="1">
      <c r="A2" s="71" t="s">
        <v>54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14.25" customHeight="1">
      <c r="A3" s="71" t="s">
        <v>94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ht="13.5" customHeight="1">
      <c r="A4" s="53"/>
      <c r="B4" s="53"/>
      <c r="C4" s="72" t="s">
        <v>56</v>
      </c>
      <c r="D4" s="72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/>
    <row r="6" spans="1:14" ht="26.25" customHeight="1">
      <c r="A6" s="75" t="s">
        <v>7</v>
      </c>
      <c r="B6" s="57" t="s">
        <v>64</v>
      </c>
      <c r="C6" s="76" t="s">
        <v>66</v>
      </c>
      <c r="D6" s="77"/>
      <c r="E6" s="73" t="s">
        <v>67</v>
      </c>
      <c r="F6" s="74"/>
      <c r="G6" s="73" t="s">
        <v>63</v>
      </c>
      <c r="H6" s="74"/>
      <c r="I6" s="73" t="s">
        <v>65</v>
      </c>
      <c r="J6" s="74"/>
      <c r="K6" s="73" t="s">
        <v>68</v>
      </c>
      <c r="L6" s="74"/>
    </row>
    <row r="7" spans="1:14" ht="67.5">
      <c r="A7" s="75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40">
        <f>SUM(B140:B162)</f>
        <v>821967.3</v>
      </c>
      <c r="C8" s="40">
        <f>SUM(C140:C162)</f>
        <v>856952.2</v>
      </c>
      <c r="D8" s="40">
        <f>ROUND(C8/B8*100,1)</f>
        <v>104.3</v>
      </c>
      <c r="E8" s="40">
        <f>SUM(E140:E162)</f>
        <v>903227.6</v>
      </c>
      <c r="F8" s="40">
        <f>ROUND(E8/C8*100,1)</f>
        <v>105.4</v>
      </c>
      <c r="G8" s="40">
        <f>SUM(G140:G162)</f>
        <v>948570.99999999988</v>
      </c>
      <c r="H8" s="40">
        <f>ROUND(G8/E8*100,1)</f>
        <v>105</v>
      </c>
      <c r="I8" s="40">
        <f>SUM(I140:I162)</f>
        <v>993017.09999999986</v>
      </c>
      <c r="J8" s="40">
        <f>ROUND(I8/G8*100,1)</f>
        <v>104.7</v>
      </c>
      <c r="K8" s="40">
        <f>SUM(K140:K162)</f>
        <v>1035053.7000000001</v>
      </c>
      <c r="L8" s="40">
        <f>ROUND(K8/I8*100,1)</f>
        <v>104.2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821967.3</v>
      </c>
      <c r="C10" s="23">
        <f>ROUND(SUM(C16+C20+C23)+SUM(C94+C97+C100+C104+C108+C112+C116)+C125,1)</f>
        <v>856952.2</v>
      </c>
      <c r="D10" s="23">
        <f>ROUND(C10/B10*100,1)</f>
        <v>104.3</v>
      </c>
      <c r="E10" s="23">
        <f>ROUND(SUM(E16+E20+E23)+SUM(E94+E97+E100+E104+E108+E112+E116)+E125,1)</f>
        <v>903227.6</v>
      </c>
      <c r="F10" s="23">
        <f>ROUND(E10/C10*100,1)</f>
        <v>105.4</v>
      </c>
      <c r="G10" s="20">
        <f>ROUND(SUM(G16+G20+G23)+SUM(G94+G97+G100+G104+G108+G112+G116)+G125,1)</f>
        <v>948571</v>
      </c>
      <c r="H10" s="20">
        <f>ROUND(G10/E10*100,1)</f>
        <v>105</v>
      </c>
      <c r="I10" s="20">
        <f>ROUND(SUM(I16+I20+I23)+SUM(I94+I97+I100+I104+I108+I112+I116)+I125,1)</f>
        <v>993017.1</v>
      </c>
      <c r="J10" s="20">
        <f>ROUND(I10/G10*100,1)</f>
        <v>104.7</v>
      </c>
      <c r="K10" s="20">
        <f>ROUND(SUM(K16+K20+K23)+SUM(K94+K97+K100+K104+K108+K112+K116)+K125,1)</f>
        <v>1035053.7</v>
      </c>
      <c r="L10" s="20">
        <f>ROUND(K10/I10*100,1)</f>
        <v>104.2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ROUND(SUM(B140:B162),1)</f>
        <v>821967.3</v>
      </c>
      <c r="C12" s="23">
        <f>ROUND(SUM(C140:C163),1)</f>
        <v>856952.2</v>
      </c>
      <c r="D12" s="23">
        <f>ROUND(C12/B12*100,1)</f>
        <v>104.3</v>
      </c>
      <c r="E12" s="23">
        <f>ROUND(SUM(E140:E163),1)</f>
        <v>903227.6</v>
      </c>
      <c r="F12" s="23">
        <f>ROUND(E12/C12*100,1)</f>
        <v>105.4</v>
      </c>
      <c r="G12" s="20">
        <f>ROUND(SUM(G140:G163),1)</f>
        <v>948571</v>
      </c>
      <c r="H12" s="20">
        <f>ROUND(G12/E12*100,1)</f>
        <v>105</v>
      </c>
      <c r="I12" s="20">
        <f>ROUND(SUM(I140:I163),1)</f>
        <v>993017.1</v>
      </c>
      <c r="J12" s="20">
        <f>ROUND(I12/G12*100,1)</f>
        <v>104.7</v>
      </c>
      <c r="K12" s="20">
        <f>ROUND(SUM(K140:K163),1)</f>
        <v>1035053.7</v>
      </c>
      <c r="L12" s="20">
        <f>ROUND(K12/I12*100,1)</f>
        <v>104.2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228882</v>
      </c>
      <c r="C14" s="23">
        <f>ROUND(SUM(C127+C130+C133),1)</f>
        <v>246437.2</v>
      </c>
      <c r="D14" s="23">
        <f>ROUND(C14/B14*100,1)</f>
        <v>107.7</v>
      </c>
      <c r="E14" s="23">
        <f>ROUND(SUM(E127+E130+E133),1)</f>
        <v>267177.8</v>
      </c>
      <c r="F14" s="23">
        <f>ROUND(E14/C14*100,1)</f>
        <v>108.4</v>
      </c>
      <c r="G14" s="20">
        <f>ROUND(SUM(G127+G130+G133),1)</f>
        <v>287463.8</v>
      </c>
      <c r="H14" s="20">
        <f>ROUND(G14/E14*100,1)</f>
        <v>107.6</v>
      </c>
      <c r="I14" s="20">
        <f>ROUND(SUM(I127+I130+I133),1)</f>
        <v>309091</v>
      </c>
      <c r="J14" s="20">
        <f>ROUND(I14/G14*100,1)</f>
        <v>107.5</v>
      </c>
      <c r="K14" s="20">
        <f>ROUND(SUM(K127+K130+K133),1)</f>
        <v>332354.8</v>
      </c>
      <c r="L14" s="20">
        <f>ROUND(K14/I14*100,1)</f>
        <v>107.5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187873</v>
      </c>
      <c r="C16" s="31">
        <f>SUM(C17:C19)</f>
        <v>205067.4</v>
      </c>
      <c r="D16" s="33">
        <f>ROUND(C16/B16*100,1)</f>
        <v>109.2</v>
      </c>
      <c r="E16" s="31">
        <f t="shared" ref="E16:K16" si="3">SUM(E17:E19)</f>
        <v>212137</v>
      </c>
      <c r="F16" s="33">
        <f t="shared" ref="F16:F23" si="4">ROUND(E16/C16*100,1)</f>
        <v>103.4</v>
      </c>
      <c r="G16" s="31">
        <f t="shared" si="3"/>
        <v>220581.3</v>
      </c>
      <c r="H16" s="33">
        <f>ROUND(G16/E16*100,1)</f>
        <v>104</v>
      </c>
      <c r="I16" s="31">
        <f t="shared" si="3"/>
        <v>229667</v>
      </c>
      <c r="J16" s="33">
        <f>ROUND(I16/G16*100,1)</f>
        <v>104.1</v>
      </c>
      <c r="K16" s="31">
        <f t="shared" si="3"/>
        <v>240805.40000000002</v>
      </c>
      <c r="L16" s="33">
        <f>ROUND(K16/I16*100,1)</f>
        <v>104.8</v>
      </c>
    </row>
    <row r="17" spans="1:12" s="21" customFormat="1" ht="15" customHeight="1">
      <c r="A17" s="17" t="s">
        <v>70</v>
      </c>
      <c r="B17" s="19">
        <v>36699</v>
      </c>
      <c r="C17" s="19">
        <v>34209</v>
      </c>
      <c r="D17" s="20">
        <f t="shared" ref="D17:D19" si="5">ROUND(C17/B17*100,1)</f>
        <v>93.2</v>
      </c>
      <c r="E17" s="19">
        <v>34893</v>
      </c>
      <c r="F17" s="20">
        <f t="shared" si="4"/>
        <v>102</v>
      </c>
      <c r="G17" s="19">
        <v>35242</v>
      </c>
      <c r="H17" s="20">
        <f t="shared" ref="H17:H19" si="6">ROUND(G17/E17*100,1)</f>
        <v>101</v>
      </c>
      <c r="I17" s="19">
        <v>34893</v>
      </c>
      <c r="J17" s="20">
        <f t="shared" ref="J17:J19" si="7">ROUND(I17/G17*100,1)</f>
        <v>99</v>
      </c>
      <c r="K17" s="19">
        <v>34893</v>
      </c>
      <c r="L17" s="20">
        <f t="shared" ref="L17:L19" si="8">ROUND(K17/I17*100,1)</f>
        <v>100</v>
      </c>
    </row>
    <row r="18" spans="1:12" s="21" customFormat="1" ht="15" customHeight="1">
      <c r="A18" s="17" t="s">
        <v>71</v>
      </c>
      <c r="B18" s="58">
        <v>29342</v>
      </c>
      <c r="C18" s="58">
        <v>37406</v>
      </c>
      <c r="D18" s="20">
        <f t="shared" si="5"/>
        <v>127.5</v>
      </c>
      <c r="E18" s="19">
        <v>38341.1</v>
      </c>
      <c r="F18" s="20">
        <f t="shared" si="4"/>
        <v>102.5</v>
      </c>
      <c r="G18" s="19">
        <v>39491.4</v>
      </c>
      <c r="H18" s="20">
        <f t="shared" si="6"/>
        <v>103</v>
      </c>
      <c r="I18" s="19">
        <v>41465.9</v>
      </c>
      <c r="J18" s="20">
        <f t="shared" si="7"/>
        <v>105</v>
      </c>
      <c r="K18" s="19">
        <v>43539.199999999997</v>
      </c>
      <c r="L18" s="20">
        <f t="shared" si="8"/>
        <v>105</v>
      </c>
    </row>
    <row r="19" spans="1:12" s="21" customFormat="1" ht="15" customHeight="1">
      <c r="A19" s="17" t="s">
        <v>9</v>
      </c>
      <c r="B19" s="19">
        <v>121832</v>
      </c>
      <c r="C19" s="19">
        <v>133452.4</v>
      </c>
      <c r="D19" s="20">
        <f t="shared" si="5"/>
        <v>109.5</v>
      </c>
      <c r="E19" s="19">
        <v>138902.9</v>
      </c>
      <c r="F19" s="20">
        <f t="shared" si="4"/>
        <v>104.1</v>
      </c>
      <c r="G19" s="19">
        <v>145847.9</v>
      </c>
      <c r="H19" s="20">
        <f t="shared" si="6"/>
        <v>105</v>
      </c>
      <c r="I19" s="19">
        <v>153308.1</v>
      </c>
      <c r="J19" s="20">
        <f t="shared" si="7"/>
        <v>105.1</v>
      </c>
      <c r="K19" s="19">
        <v>162373.20000000001</v>
      </c>
      <c r="L19" s="20">
        <f t="shared" si="8"/>
        <v>105.9</v>
      </c>
    </row>
    <row r="20" spans="1:12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hidden="1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hidden="1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92430.399999999994</v>
      </c>
      <c r="C23" s="34">
        <f>C25+C28+C31+C34+C37+C40+C43+C46+C49+C52+C55+C58+C61+C64+C67+C70+C73+C76+C79+C82+C85+C88+C91</f>
        <v>86821.7</v>
      </c>
      <c r="D23" s="33">
        <f>ROUND(C23/B23*100,1)</f>
        <v>93.9</v>
      </c>
      <c r="E23" s="35">
        <f>E25+E28+E31+E34+E37+E40+E43+E46+E49+E52+E55+E58+E61+E64+E67+E70+E73+E76+E79+E82+E85+E88+E91</f>
        <v>90051.6</v>
      </c>
      <c r="F23" s="33">
        <f t="shared" si="4"/>
        <v>103.7</v>
      </c>
      <c r="G23" s="35">
        <f>G25+G28+G31+G34+G37+G40+G43+G46+G49+G52+G55+G58+G61+G64+G67+G70+G73+G76+G79+G82+G85+G88+G91</f>
        <v>96355</v>
      </c>
      <c r="H23" s="33">
        <f>ROUND(G23/E23*100,1)</f>
        <v>107</v>
      </c>
      <c r="I23" s="35">
        <f>I25+I28+I31+I34+I37+I40+I43+I46+I49+I52+I55+I58+I61+I64+I67+I70+I73+I76+I79+I82+I85+I88+I91</f>
        <v>96463</v>
      </c>
      <c r="J23" s="33">
        <f>ROUND(I23/G23*100,1)</f>
        <v>100.1</v>
      </c>
      <c r="K23" s="34">
        <f>K25+K28+K31+K34+K37+K40+K43+K46+K49+K52+K55+K58+K61+K64+K67+K70+K73+K76+K79+K82+K85+K88+K91</f>
        <v>97427</v>
      </c>
      <c r="L23" s="33">
        <f>ROUND(K23/I23*100,1)</f>
        <v>101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90986.2</v>
      </c>
      <c r="C25" s="27">
        <f>SUM(C26:C27)</f>
        <v>86173.8</v>
      </c>
      <c r="D25" s="28">
        <f>ROUND(C25/B25*100,1)</f>
        <v>94.7</v>
      </c>
      <c r="E25" s="30">
        <f>SUM(E26:E27)</f>
        <v>90051.6</v>
      </c>
      <c r="F25" s="28">
        <f t="shared" ref="F25:F56" si="13">ROUND(E25/C25*100,1)</f>
        <v>104.5</v>
      </c>
      <c r="G25" s="30">
        <f>SUM(G26:G27)</f>
        <v>96355</v>
      </c>
      <c r="H25" s="28">
        <f>ROUND(G25/E25*100,1)</f>
        <v>107</v>
      </c>
      <c r="I25" s="30">
        <f>SUM(I26:I27)</f>
        <v>96463</v>
      </c>
      <c r="J25" s="28">
        <f>ROUND(I25/G25*100,1)</f>
        <v>100.1</v>
      </c>
      <c r="K25" s="30">
        <f>SUM(K26:K27)</f>
        <v>97427</v>
      </c>
      <c r="L25" s="28">
        <f>ROUND(K25/I25*100,1)</f>
        <v>101</v>
      </c>
    </row>
    <row r="26" spans="1:12" s="21" customFormat="1" ht="15" customHeight="1">
      <c r="A26" s="17" t="s">
        <v>72</v>
      </c>
      <c r="B26" s="19">
        <v>90986.2</v>
      </c>
      <c r="C26" s="19">
        <v>86173.8</v>
      </c>
      <c r="D26" s="20">
        <f t="shared" ref="D26:D89" si="14">ROUND(C26/B26*100,1)</f>
        <v>94.7</v>
      </c>
      <c r="E26" s="19">
        <v>90051.6</v>
      </c>
      <c r="F26" s="20">
        <f t="shared" si="13"/>
        <v>104.5</v>
      </c>
      <c r="G26" s="19">
        <v>96355</v>
      </c>
      <c r="H26" s="20">
        <f t="shared" ref="H26:H27" si="15">ROUND(G26/E26*100,1)</f>
        <v>107</v>
      </c>
      <c r="I26" s="19">
        <v>96463</v>
      </c>
      <c r="J26" s="20">
        <f t="shared" ref="J26:J27" si="16">ROUND(I26/G26*100,1)</f>
        <v>100.1</v>
      </c>
      <c r="K26" s="19">
        <v>97427</v>
      </c>
      <c r="L26" s="20">
        <f t="shared" ref="L26:L27" si="17">ROUND(K26/I26*100,1)</f>
        <v>101</v>
      </c>
    </row>
    <row r="27" spans="1:12" s="21" customFormat="1" ht="15" customHeight="1">
      <c r="A27" s="17" t="s">
        <v>9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hidden="1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hidden="1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hidden="1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hidden="1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1444.2</v>
      </c>
      <c r="C34" s="27">
        <f>SUM(C35:C36)</f>
        <v>647.9</v>
      </c>
      <c r="D34" s="28">
        <f t="shared" si="14"/>
        <v>44.9</v>
      </c>
      <c r="E34" s="30">
        <f t="shared" ref="E34:K34" si="24">SUM(E35:E36)</f>
        <v>0</v>
      </c>
      <c r="F34" s="28">
        <f t="shared" si="13"/>
        <v>0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17" t="s">
        <v>73</v>
      </c>
      <c r="B35" s="19">
        <v>1444.2</v>
      </c>
      <c r="C35" s="19">
        <v>647.9</v>
      </c>
      <c r="D35" s="20">
        <f t="shared" si="14"/>
        <v>44.9</v>
      </c>
      <c r="E35" s="19"/>
      <c r="F35" s="20">
        <f t="shared" si="13"/>
        <v>0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hidden="1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hidden="1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hidden="1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hidden="1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hidden="1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hidden="1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hidden="1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hidden="1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hidden="1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hidden="1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hidden="1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hidden="1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hidden="1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hidden="1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hidden="1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hidden="1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hidden="1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hidden="1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hidden="1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hidden="1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27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hidden="1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19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hidden="1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hidden="1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hidden="1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hidden="1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hidden="1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27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hidden="1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19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hidden="1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hidden="1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hidden="1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hidden="1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hidden="1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hidden="1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hidden="1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hidden="1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hidden="1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hidden="1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hidden="1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hidden="1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hidden="1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hidden="1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hidden="1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hidden="1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hidden="1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hidden="1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hidden="1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hidden="1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hidden="1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hidden="1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hidden="1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hidden="1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12383</v>
      </c>
      <c r="C94" s="37">
        <f>SUM(C95:C96)</f>
        <v>13776.8</v>
      </c>
      <c r="D94" s="38">
        <f t="shared" ref="D94" si="70">ROUND(C94/B94*100,1)</f>
        <v>111.3</v>
      </c>
      <c r="E94" s="37">
        <f>SUM(E95:E96)</f>
        <v>15023.3</v>
      </c>
      <c r="F94" s="38">
        <f t="shared" si="65"/>
        <v>109</v>
      </c>
      <c r="G94" s="37">
        <f>SUM(G95:G96)</f>
        <v>16311.7</v>
      </c>
      <c r="H94" s="38">
        <f t="shared" si="67"/>
        <v>108.6</v>
      </c>
      <c r="I94" s="37">
        <f>SUM(I95:I96)</f>
        <v>17621</v>
      </c>
      <c r="J94" s="38">
        <f t="shared" si="68"/>
        <v>108</v>
      </c>
      <c r="K94" s="37">
        <f>SUM(K95:K96)</f>
        <v>18993.5</v>
      </c>
      <c r="L94" s="38">
        <f t="shared" si="69"/>
        <v>107.8</v>
      </c>
    </row>
    <row r="95" spans="1:12" s="21" customFormat="1" ht="15" customHeight="1">
      <c r="A95" s="59" t="s">
        <v>74</v>
      </c>
      <c r="B95" s="19">
        <v>7706.7</v>
      </c>
      <c r="C95" s="19">
        <v>9189.2999999999993</v>
      </c>
      <c r="D95" s="20">
        <f t="shared" si="66"/>
        <v>119.2</v>
      </c>
      <c r="E95" s="19">
        <v>10016.299999999999</v>
      </c>
      <c r="F95" s="20">
        <f t="shared" si="65"/>
        <v>109</v>
      </c>
      <c r="G95" s="19">
        <v>10817.6</v>
      </c>
      <c r="H95" s="20">
        <f t="shared" ref="H95:H153" si="71">ROUND(G95/E95*100,1)</f>
        <v>108</v>
      </c>
      <c r="I95" s="19">
        <v>11575</v>
      </c>
      <c r="J95" s="20">
        <f t="shared" ref="J95:J152" si="72">ROUND(I95/G95*100,1)</f>
        <v>107</v>
      </c>
      <c r="K95" s="19">
        <v>12327</v>
      </c>
      <c r="L95" s="20">
        <f t="shared" ref="L95:L153" si="73">ROUND(K95/I95*100,1)</f>
        <v>106.5</v>
      </c>
    </row>
    <row r="96" spans="1:12" s="21" customFormat="1" ht="15" customHeight="1">
      <c r="A96" s="17" t="s">
        <v>9</v>
      </c>
      <c r="B96" s="19">
        <v>4676.3</v>
      </c>
      <c r="C96" s="19">
        <v>4587.5</v>
      </c>
      <c r="D96" s="20">
        <f t="shared" si="66"/>
        <v>98.1</v>
      </c>
      <c r="E96" s="19">
        <v>5007</v>
      </c>
      <c r="F96" s="20">
        <f t="shared" si="65"/>
        <v>109.1</v>
      </c>
      <c r="G96" s="19">
        <v>5494.1</v>
      </c>
      <c r="H96" s="20">
        <f t="shared" si="71"/>
        <v>109.7</v>
      </c>
      <c r="I96" s="19">
        <v>6046</v>
      </c>
      <c r="J96" s="20">
        <f t="shared" si="72"/>
        <v>110</v>
      </c>
      <c r="K96" s="19">
        <v>6666.5</v>
      </c>
      <c r="L96" s="20">
        <f t="shared" si="73"/>
        <v>110.3</v>
      </c>
    </row>
    <row r="97" spans="1:12" ht="37.5" customHeight="1">
      <c r="A97" s="36" t="s">
        <v>40</v>
      </c>
      <c r="B97" s="37">
        <f>SUM(B98:B99)</f>
        <v>4636</v>
      </c>
      <c r="C97" s="37">
        <f>SUM(C98:C99)</f>
        <v>4549.8999999999996</v>
      </c>
      <c r="D97" s="38">
        <f t="shared" si="66"/>
        <v>98.1</v>
      </c>
      <c r="E97" s="37">
        <f>SUM(E98:E99)</f>
        <v>4784.8</v>
      </c>
      <c r="F97" s="38">
        <f t="shared" si="65"/>
        <v>105.2</v>
      </c>
      <c r="G97" s="37">
        <f>SUM(G98:G99)</f>
        <v>5023</v>
      </c>
      <c r="H97" s="38">
        <f t="shared" si="71"/>
        <v>105</v>
      </c>
      <c r="I97" s="37">
        <f>SUM(I98:I99)</f>
        <v>5171</v>
      </c>
      <c r="J97" s="38">
        <f t="shared" si="72"/>
        <v>102.9</v>
      </c>
      <c r="K97" s="37">
        <f>SUM(K98:K99)</f>
        <v>5341</v>
      </c>
      <c r="L97" s="38">
        <f t="shared" si="73"/>
        <v>103.3</v>
      </c>
    </row>
    <row r="98" spans="1:12" s="21" customFormat="1" ht="15" customHeight="1">
      <c r="A98" s="60" t="s">
        <v>75</v>
      </c>
      <c r="B98" s="19">
        <v>2132.1999999999998</v>
      </c>
      <c r="C98" s="19">
        <v>1798.1</v>
      </c>
      <c r="D98" s="20">
        <f t="shared" si="66"/>
        <v>84.3</v>
      </c>
      <c r="E98" s="19">
        <v>1884.4</v>
      </c>
      <c r="F98" s="20">
        <f t="shared" si="65"/>
        <v>104.8</v>
      </c>
      <c r="G98" s="19">
        <v>1978</v>
      </c>
      <c r="H98" s="20">
        <f t="shared" si="71"/>
        <v>105</v>
      </c>
      <c r="I98" s="19">
        <v>2034</v>
      </c>
      <c r="J98" s="20">
        <f t="shared" si="72"/>
        <v>102.8</v>
      </c>
      <c r="K98" s="19">
        <v>2085</v>
      </c>
      <c r="L98" s="20">
        <f t="shared" si="73"/>
        <v>102.5</v>
      </c>
    </row>
    <row r="99" spans="1:12" s="21" customFormat="1" ht="15" customHeight="1">
      <c r="A99" s="60" t="s">
        <v>76</v>
      </c>
      <c r="B99" s="19">
        <v>2503.8000000000002</v>
      </c>
      <c r="C99" s="19">
        <v>2751.8</v>
      </c>
      <c r="D99" s="20">
        <f t="shared" si="66"/>
        <v>109.9</v>
      </c>
      <c r="E99" s="19">
        <v>2900.4</v>
      </c>
      <c r="F99" s="20">
        <f t="shared" si="65"/>
        <v>105.4</v>
      </c>
      <c r="G99" s="19">
        <v>3045</v>
      </c>
      <c r="H99" s="20">
        <f t="shared" si="71"/>
        <v>105</v>
      </c>
      <c r="I99" s="19">
        <v>3137</v>
      </c>
      <c r="J99" s="20">
        <f t="shared" si="72"/>
        <v>103</v>
      </c>
      <c r="K99" s="19">
        <v>3256</v>
      </c>
      <c r="L99" s="20">
        <f t="shared" si="73"/>
        <v>103.8</v>
      </c>
    </row>
    <row r="100" spans="1:12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37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hidden="1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19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hidden="1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19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hidden="1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14734.099999999999</v>
      </c>
      <c r="C104" s="37">
        <f>SUM(C105:C107)</f>
        <v>14117.599999999999</v>
      </c>
      <c r="D104" s="38">
        <f t="shared" si="66"/>
        <v>95.8</v>
      </c>
      <c r="E104" s="37">
        <f>SUM(E105:E107)</f>
        <v>15496</v>
      </c>
      <c r="F104" s="38">
        <f t="shared" si="65"/>
        <v>109.8</v>
      </c>
      <c r="G104" s="37">
        <f>SUM(G105:G107)</f>
        <v>11275</v>
      </c>
      <c r="H104" s="38">
        <f t="shared" si="71"/>
        <v>72.8</v>
      </c>
      <c r="I104" s="37">
        <f>SUM(I105:I107)</f>
        <v>11466</v>
      </c>
      <c r="J104" s="38">
        <f t="shared" si="72"/>
        <v>101.7</v>
      </c>
      <c r="K104" s="37">
        <f>SUM(K105:K107)</f>
        <v>11127</v>
      </c>
      <c r="L104" s="38">
        <f t="shared" si="73"/>
        <v>97</v>
      </c>
    </row>
    <row r="105" spans="1:12" s="21" customFormat="1" ht="23.25" customHeight="1">
      <c r="A105" s="17" t="s">
        <v>77</v>
      </c>
      <c r="B105" s="19">
        <v>3049.2</v>
      </c>
      <c r="C105" s="19">
        <v>3323.7</v>
      </c>
      <c r="D105" s="20">
        <f t="shared" si="66"/>
        <v>109</v>
      </c>
      <c r="E105" s="19">
        <v>3622.8</v>
      </c>
      <c r="F105" s="20">
        <f t="shared" si="65"/>
        <v>109</v>
      </c>
      <c r="G105" s="19">
        <v>3876</v>
      </c>
      <c r="H105" s="20">
        <f t="shared" si="71"/>
        <v>107</v>
      </c>
      <c r="I105" s="19">
        <v>3956</v>
      </c>
      <c r="J105" s="20">
        <f t="shared" si="72"/>
        <v>102.1</v>
      </c>
      <c r="K105" s="19">
        <v>3769</v>
      </c>
      <c r="L105" s="20">
        <f t="shared" si="73"/>
        <v>95.3</v>
      </c>
    </row>
    <row r="106" spans="1:12" s="21" customFormat="1" ht="22.5" customHeight="1">
      <c r="A106" s="17" t="s">
        <v>78</v>
      </c>
      <c r="B106" s="19">
        <v>2745.6</v>
      </c>
      <c r="C106" s="19">
        <v>2993</v>
      </c>
      <c r="D106" s="20">
        <f t="shared" si="66"/>
        <v>109</v>
      </c>
      <c r="E106" s="19">
        <v>3292.3</v>
      </c>
      <c r="F106" s="20">
        <f t="shared" si="65"/>
        <v>110</v>
      </c>
      <c r="G106" s="19">
        <v>3523</v>
      </c>
      <c r="H106" s="20">
        <f t="shared" si="71"/>
        <v>107</v>
      </c>
      <c r="I106" s="19">
        <v>3554</v>
      </c>
      <c r="J106" s="20">
        <f t="shared" si="72"/>
        <v>100.9</v>
      </c>
      <c r="K106" s="19">
        <v>3589</v>
      </c>
      <c r="L106" s="20">
        <f t="shared" si="73"/>
        <v>101</v>
      </c>
    </row>
    <row r="107" spans="1:12" s="21" customFormat="1" ht="18.75" customHeight="1">
      <c r="A107" s="17" t="s">
        <v>9</v>
      </c>
      <c r="B107" s="19">
        <v>8939.2999999999993</v>
      </c>
      <c r="C107" s="19">
        <v>7800.9</v>
      </c>
      <c r="D107" s="20">
        <f t="shared" si="66"/>
        <v>87.3</v>
      </c>
      <c r="E107" s="19">
        <v>8580.9</v>
      </c>
      <c r="F107" s="20">
        <f t="shared" si="65"/>
        <v>110</v>
      </c>
      <c r="G107" s="19">
        <v>3876</v>
      </c>
      <c r="H107" s="20">
        <f t="shared" si="71"/>
        <v>45.2</v>
      </c>
      <c r="I107" s="19">
        <v>3956</v>
      </c>
      <c r="J107" s="20">
        <f t="shared" si="72"/>
        <v>102.1</v>
      </c>
      <c r="K107" s="19">
        <v>3769</v>
      </c>
      <c r="L107" s="20">
        <f t="shared" si="73"/>
        <v>95.3</v>
      </c>
    </row>
    <row r="108" spans="1:12" ht="18" customHeight="1">
      <c r="A108" s="36" t="s">
        <v>42</v>
      </c>
      <c r="B108" s="37">
        <f>SUM(B109:B111)</f>
        <v>80960.3</v>
      </c>
      <c r="C108" s="37">
        <f>SUM(C109:C111)</f>
        <v>89013.6</v>
      </c>
      <c r="D108" s="38">
        <f t="shared" ref="D108" si="78">ROUND(C108/B108*100,1)</f>
        <v>109.9</v>
      </c>
      <c r="E108" s="37">
        <f>SUM(E109:E111)</f>
        <v>93820.3</v>
      </c>
      <c r="F108" s="38">
        <f t="shared" si="65"/>
        <v>105.4</v>
      </c>
      <c r="G108" s="37">
        <f>SUM(G109:G111)</f>
        <v>96997.2</v>
      </c>
      <c r="H108" s="38">
        <f t="shared" ref="H108" si="79">ROUND(G108/E108*100,1)</f>
        <v>103.4</v>
      </c>
      <c r="I108" s="37">
        <f>SUM(I109:I111)</f>
        <v>100392.1</v>
      </c>
      <c r="J108" s="38">
        <f t="shared" ref="J108" si="80">ROUND(I108/G108*100,1)</f>
        <v>103.5</v>
      </c>
      <c r="K108" s="37">
        <f>SUM(K109:K111)</f>
        <v>101396</v>
      </c>
      <c r="L108" s="38">
        <f t="shared" ref="L108" si="81">ROUND(K108/I108*100,1)</f>
        <v>101</v>
      </c>
    </row>
    <row r="109" spans="1:12" s="21" customFormat="1" ht="24" customHeight="1">
      <c r="A109" s="17" t="s">
        <v>79</v>
      </c>
      <c r="B109" s="19">
        <v>80960.3</v>
      </c>
      <c r="C109" s="19">
        <v>89013.6</v>
      </c>
      <c r="D109" s="20">
        <f t="shared" si="66"/>
        <v>109.9</v>
      </c>
      <c r="E109" s="19">
        <v>93820.3</v>
      </c>
      <c r="F109" s="20">
        <f t="shared" si="65"/>
        <v>105.4</v>
      </c>
      <c r="G109" s="19">
        <v>96997.2</v>
      </c>
      <c r="H109" s="20">
        <f t="shared" si="71"/>
        <v>103.4</v>
      </c>
      <c r="I109" s="19">
        <v>100392.1</v>
      </c>
      <c r="J109" s="20">
        <f t="shared" si="72"/>
        <v>103.5</v>
      </c>
      <c r="K109" s="19">
        <v>101396</v>
      </c>
      <c r="L109" s="20">
        <f t="shared" si="73"/>
        <v>101</v>
      </c>
    </row>
    <row r="110" spans="1:12" s="21" customFormat="1" ht="15" hidden="1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hidden="1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20" t="e">
        <f t="shared" si="71"/>
        <v>#DIV/0!</v>
      </c>
      <c r="I112" s="37">
        <f>SUM(I113:I115)</f>
        <v>0</v>
      </c>
      <c r="J112" s="20" t="e">
        <f t="shared" si="72"/>
        <v>#DIV/0!</v>
      </c>
      <c r="K112" s="37">
        <f>SUM(K113:K115)</f>
        <v>0</v>
      </c>
      <c r="L112" s="20" t="e">
        <f t="shared" si="73"/>
        <v>#DIV/0!</v>
      </c>
    </row>
    <row r="113" spans="1:12" s="21" customFormat="1" ht="15" hidden="1" customHeight="1">
      <c r="A113" s="17" t="s">
        <v>52</v>
      </c>
      <c r="B113" s="19"/>
      <c r="C113" s="19"/>
      <c r="D113" s="38" t="e">
        <f t="shared" si="66"/>
        <v>#DIV/0!</v>
      </c>
      <c r="E113" s="19"/>
      <c r="F113" s="38" t="e">
        <f t="shared" si="65"/>
        <v>#DIV/0!</v>
      </c>
      <c r="G113" s="19"/>
      <c r="H113" s="20" t="e">
        <f t="shared" si="71"/>
        <v>#DIV/0!</v>
      </c>
      <c r="I113" s="19"/>
      <c r="J113" s="20" t="e">
        <f t="shared" si="72"/>
        <v>#DIV/0!</v>
      </c>
      <c r="K113" s="19"/>
      <c r="L113" s="20" t="e">
        <f t="shared" si="73"/>
        <v>#DIV/0!</v>
      </c>
    </row>
    <row r="114" spans="1:12" s="21" customFormat="1" ht="15" hidden="1" customHeight="1">
      <c r="A114" s="17" t="s">
        <v>52</v>
      </c>
      <c r="B114" s="19"/>
      <c r="C114" s="19"/>
      <c r="D114" s="38" t="e">
        <f t="shared" si="66"/>
        <v>#DIV/0!</v>
      </c>
      <c r="E114" s="19"/>
      <c r="F114" s="38" t="e">
        <f t="shared" si="65"/>
        <v>#DIV/0!</v>
      </c>
      <c r="G114" s="19"/>
      <c r="H114" s="20" t="e">
        <f t="shared" si="71"/>
        <v>#DIV/0!</v>
      </c>
      <c r="I114" s="19"/>
      <c r="J114" s="20" t="e">
        <f t="shared" si="72"/>
        <v>#DIV/0!</v>
      </c>
      <c r="K114" s="19"/>
      <c r="L114" s="20" t="e">
        <f t="shared" si="73"/>
        <v>#DIV/0!</v>
      </c>
    </row>
    <row r="115" spans="1:12" s="21" customFormat="1" ht="15" hidden="1" customHeight="1">
      <c r="A115" s="17" t="s">
        <v>52</v>
      </c>
      <c r="B115" s="19"/>
      <c r="C115" s="19"/>
      <c r="D115" s="38" t="e">
        <f t="shared" si="66"/>
        <v>#DIV/0!</v>
      </c>
      <c r="E115" s="19"/>
      <c r="F115" s="38" t="e">
        <f t="shared" si="65"/>
        <v>#DIV/0!</v>
      </c>
      <c r="G115" s="19"/>
      <c r="H115" s="20" t="e">
        <f t="shared" si="71"/>
        <v>#DIV/0!</v>
      </c>
      <c r="I115" s="19"/>
      <c r="J115" s="20" t="e">
        <f t="shared" si="72"/>
        <v>#DIV/0!</v>
      </c>
      <c r="K115" s="19"/>
      <c r="L115" s="20" t="e">
        <f t="shared" si="73"/>
        <v>#DIV/0!</v>
      </c>
    </row>
    <row r="116" spans="1:12" ht="19.5" customHeight="1">
      <c r="A116" s="36" t="s">
        <v>9</v>
      </c>
      <c r="B116" s="37">
        <f>SUM(B117:B119)</f>
        <v>200068.5</v>
      </c>
      <c r="C116" s="37">
        <f>SUM(C117:C119)</f>
        <v>197168</v>
      </c>
      <c r="D116" s="38">
        <f t="shared" si="66"/>
        <v>98.6</v>
      </c>
      <c r="E116" s="37">
        <f t="shared" ref="E116:K116" si="82">SUM(E117:E119)</f>
        <v>204736.8</v>
      </c>
      <c r="F116" s="38">
        <f t="shared" si="65"/>
        <v>103.8</v>
      </c>
      <c r="G116" s="37">
        <f t="shared" si="82"/>
        <v>214564</v>
      </c>
      <c r="H116" s="20">
        <f t="shared" si="71"/>
        <v>104.8</v>
      </c>
      <c r="I116" s="37">
        <f t="shared" si="82"/>
        <v>223146</v>
      </c>
      <c r="J116" s="20">
        <f t="shared" si="72"/>
        <v>104</v>
      </c>
      <c r="K116" s="37">
        <f t="shared" si="82"/>
        <v>227609</v>
      </c>
      <c r="L116" s="20">
        <f t="shared" si="73"/>
        <v>102</v>
      </c>
    </row>
    <row r="117" spans="1:12" s="21" customFormat="1" ht="15" customHeight="1">
      <c r="A117" s="17"/>
      <c r="B117" s="19">
        <v>200068.5</v>
      </c>
      <c r="C117" s="19">
        <v>197168</v>
      </c>
      <c r="D117" s="56">
        <f t="shared" si="66"/>
        <v>98.6</v>
      </c>
      <c r="E117" s="19">
        <v>204736.8</v>
      </c>
      <c r="F117" s="38">
        <f t="shared" si="65"/>
        <v>103.8</v>
      </c>
      <c r="G117" s="19">
        <v>214564</v>
      </c>
      <c r="H117" s="20">
        <f t="shared" si="71"/>
        <v>104.8</v>
      </c>
      <c r="I117" s="19">
        <v>223146</v>
      </c>
      <c r="J117" s="20">
        <f t="shared" si="72"/>
        <v>104</v>
      </c>
      <c r="K117" s="19">
        <v>227609</v>
      </c>
      <c r="L117" s="20">
        <f t="shared" si="73"/>
        <v>102</v>
      </c>
    </row>
    <row r="118" spans="1:12" s="21" customFormat="1" ht="15" hidden="1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19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hidden="1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19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>
      <c r="A121" s="36" t="s">
        <v>44</v>
      </c>
      <c r="B121" s="37">
        <f>SUM(B122:B124)</f>
        <v>37980.1</v>
      </c>
      <c r="C121" s="37">
        <f>SUM(C122:C124)</f>
        <v>40550</v>
      </c>
      <c r="D121" s="38">
        <f t="shared" si="66"/>
        <v>106.8</v>
      </c>
      <c r="E121" s="37">
        <f>SUM(E122:E124)</f>
        <v>40550</v>
      </c>
      <c r="F121" s="38">
        <f>ROUND(E121/C121*100,1)</f>
        <v>100</v>
      </c>
      <c r="G121" s="37">
        <f>SUM(G122:G124)</f>
        <v>40550</v>
      </c>
      <c r="H121" s="38">
        <f t="shared" ref="H121" si="83">ROUND(G121/E121*100,1)</f>
        <v>100</v>
      </c>
      <c r="I121" s="37">
        <f>SUM(I122:I124)</f>
        <v>40550</v>
      </c>
      <c r="J121" s="38">
        <f t="shared" ref="J121" si="84">ROUND(I121/G121*100,1)</f>
        <v>100</v>
      </c>
      <c r="K121" s="37">
        <f>SUM(K122:K124)</f>
        <v>40550</v>
      </c>
      <c r="L121" s="38">
        <f t="shared" ref="L121" si="85">ROUND(K121/I121*100,1)</f>
        <v>100</v>
      </c>
    </row>
    <row r="122" spans="1:12" s="21" customFormat="1" ht="15" customHeight="1">
      <c r="A122" s="61" t="s">
        <v>80</v>
      </c>
      <c r="B122" s="55">
        <v>14272.4</v>
      </c>
      <c r="C122" s="55">
        <v>15116.4</v>
      </c>
      <c r="D122" s="20">
        <f t="shared" si="66"/>
        <v>105.9</v>
      </c>
      <c r="E122" s="19">
        <v>15116.4</v>
      </c>
      <c r="F122" s="20">
        <f>ROUND(E122/C122*100,1)</f>
        <v>100</v>
      </c>
      <c r="G122" s="19">
        <v>15116.4</v>
      </c>
      <c r="H122" s="20">
        <f t="shared" si="71"/>
        <v>100</v>
      </c>
      <c r="I122" s="19">
        <v>15116.4</v>
      </c>
      <c r="J122" s="20">
        <f t="shared" si="72"/>
        <v>100</v>
      </c>
      <c r="K122" s="19">
        <v>15116.4</v>
      </c>
      <c r="L122" s="20">
        <f t="shared" si="73"/>
        <v>100</v>
      </c>
    </row>
    <row r="123" spans="1:12" s="21" customFormat="1" ht="15" customHeight="1">
      <c r="A123" s="61" t="s">
        <v>81</v>
      </c>
      <c r="B123" s="24">
        <v>11352.2</v>
      </c>
      <c r="C123" s="24">
        <v>12297.2</v>
      </c>
      <c r="D123" s="22">
        <f t="shared" si="66"/>
        <v>108.3</v>
      </c>
      <c r="E123" s="19">
        <v>12297.2</v>
      </c>
      <c r="F123" s="20">
        <f>ROUND(E123/C123*100,1)</f>
        <v>100</v>
      </c>
      <c r="G123" s="19">
        <v>12297.2</v>
      </c>
      <c r="H123" s="20">
        <f t="shared" si="71"/>
        <v>100</v>
      </c>
      <c r="I123" s="19">
        <v>12297.2</v>
      </c>
      <c r="J123" s="20">
        <f t="shared" si="72"/>
        <v>100</v>
      </c>
      <c r="K123" s="19">
        <v>12297.2</v>
      </c>
      <c r="L123" s="20">
        <f t="shared" si="73"/>
        <v>100</v>
      </c>
    </row>
    <row r="124" spans="1:12" s="21" customFormat="1" ht="15" customHeight="1">
      <c r="A124" s="61" t="s">
        <v>9</v>
      </c>
      <c r="B124" s="24">
        <v>12355.5</v>
      </c>
      <c r="C124" s="24">
        <v>13136.4</v>
      </c>
      <c r="D124" s="22">
        <f t="shared" si="66"/>
        <v>106.3</v>
      </c>
      <c r="E124" s="19">
        <v>13136.4</v>
      </c>
      <c r="F124" s="20">
        <f>ROUND(E124/C124*100,1)</f>
        <v>100</v>
      </c>
      <c r="G124" s="19">
        <v>13136.4</v>
      </c>
      <c r="H124" s="20">
        <f t="shared" si="71"/>
        <v>100</v>
      </c>
      <c r="I124" s="19">
        <v>13136.4</v>
      </c>
      <c r="J124" s="20">
        <f t="shared" si="72"/>
        <v>100</v>
      </c>
      <c r="K124" s="19">
        <v>13136.4</v>
      </c>
      <c r="L124" s="20">
        <f t="shared" si="73"/>
        <v>100</v>
      </c>
    </row>
    <row r="125" spans="1:12" ht="24.95" customHeight="1">
      <c r="A125" s="36" t="s">
        <v>45</v>
      </c>
      <c r="B125" s="39">
        <f>ROUND(B127+B130+B133,1)</f>
        <v>228882</v>
      </c>
      <c r="C125" s="39">
        <f>ROUND(C127+C130+C133,1)</f>
        <v>246437.2</v>
      </c>
      <c r="D125" s="37">
        <f t="shared" si="66"/>
        <v>107.7</v>
      </c>
      <c r="E125" s="39">
        <f>ROUND(E127+E130+E133,1)</f>
        <v>267177.8</v>
      </c>
      <c r="F125" s="37">
        <f>ROUND(E125/C125*100,1)</f>
        <v>108.4</v>
      </c>
      <c r="G125" s="39">
        <f>ROUND(G127+G130+G133,1)</f>
        <v>287463.8</v>
      </c>
      <c r="H125" s="37">
        <f t="shared" si="71"/>
        <v>107.6</v>
      </c>
      <c r="I125" s="39">
        <f>ROUND(I127+I130+I133,1)</f>
        <v>309091</v>
      </c>
      <c r="J125" s="37">
        <f t="shared" si="72"/>
        <v>107.5</v>
      </c>
      <c r="K125" s="39">
        <f>ROUND(K127+K130+K133,1)</f>
        <v>332354.8</v>
      </c>
      <c r="L125" s="37">
        <f t="shared" si="73"/>
        <v>107.5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101550.09999999999</v>
      </c>
      <c r="C127" s="37">
        <f>SUM(C128:C129)</f>
        <v>108500.9</v>
      </c>
      <c r="D127" s="42">
        <f t="shared" si="66"/>
        <v>106.8</v>
      </c>
      <c r="E127" s="37">
        <f t="shared" ref="E127:K127" si="86">SUM(E128:E129)</f>
        <v>117180.09999999999</v>
      </c>
      <c r="F127" s="42">
        <f t="shared" ref="F127:F136" si="87">ROUND(E127/C127*100,1)</f>
        <v>108</v>
      </c>
      <c r="G127" s="37">
        <f t="shared" si="86"/>
        <v>125383.6</v>
      </c>
      <c r="H127" s="42">
        <f t="shared" si="71"/>
        <v>107</v>
      </c>
      <c r="I127" s="37">
        <f t="shared" si="86"/>
        <v>134160.9</v>
      </c>
      <c r="J127" s="42">
        <f t="shared" si="72"/>
        <v>107</v>
      </c>
      <c r="K127" s="37">
        <f t="shared" si="86"/>
        <v>143552.80000000002</v>
      </c>
      <c r="L127" s="42">
        <f t="shared" si="73"/>
        <v>107</v>
      </c>
    </row>
    <row r="128" spans="1:12" s="21" customFormat="1" ht="15" customHeight="1">
      <c r="A128" s="62" t="s">
        <v>82</v>
      </c>
      <c r="B128" s="19">
        <v>18895.7</v>
      </c>
      <c r="C128" s="19">
        <v>20632.099999999999</v>
      </c>
      <c r="D128" s="20">
        <f t="shared" si="66"/>
        <v>109.2</v>
      </c>
      <c r="E128" s="19">
        <v>22282.7</v>
      </c>
      <c r="F128" s="20">
        <f t="shared" si="87"/>
        <v>108</v>
      </c>
      <c r="G128" s="19">
        <v>23842.400000000001</v>
      </c>
      <c r="H128" s="20">
        <f t="shared" si="71"/>
        <v>107</v>
      </c>
      <c r="I128" s="19">
        <v>25511.4</v>
      </c>
      <c r="J128" s="20">
        <f t="shared" si="72"/>
        <v>107</v>
      </c>
      <c r="K128" s="19">
        <v>27297.200000000001</v>
      </c>
      <c r="L128" s="20">
        <f t="shared" si="73"/>
        <v>107</v>
      </c>
    </row>
    <row r="129" spans="1:12" s="21" customFormat="1" ht="15" customHeight="1">
      <c r="A129" s="63" t="s">
        <v>9</v>
      </c>
      <c r="B129" s="19">
        <v>82654.399999999994</v>
      </c>
      <c r="C129" s="19">
        <v>87868.800000000003</v>
      </c>
      <c r="D129" s="20">
        <f t="shared" si="66"/>
        <v>106.3</v>
      </c>
      <c r="E129" s="19">
        <v>94897.4</v>
      </c>
      <c r="F129" s="20">
        <f t="shared" si="87"/>
        <v>108</v>
      </c>
      <c r="G129" s="19">
        <v>101541.2</v>
      </c>
      <c r="H129" s="20">
        <f t="shared" si="71"/>
        <v>107</v>
      </c>
      <c r="I129" s="19">
        <v>108649.5</v>
      </c>
      <c r="J129" s="20">
        <f t="shared" si="72"/>
        <v>107</v>
      </c>
      <c r="K129" s="19">
        <v>116255.6</v>
      </c>
      <c r="L129" s="20">
        <f t="shared" si="73"/>
        <v>107</v>
      </c>
    </row>
    <row r="130" spans="1:12" s="49" customFormat="1" ht="24.95" customHeight="1">
      <c r="A130" s="50" t="s">
        <v>47</v>
      </c>
      <c r="B130" s="37">
        <f>SUM(B131:B132)</f>
        <v>99842.8</v>
      </c>
      <c r="C130" s="37">
        <f>SUM(C131:C132)</f>
        <v>107613.2</v>
      </c>
      <c r="D130" s="42">
        <f t="shared" ref="D130" si="88">ROUND(C130/B130*100,1)</f>
        <v>107.8</v>
      </c>
      <c r="E130" s="37">
        <f t="shared" ref="E130" si="89">SUM(E131:E132)</f>
        <v>116945.5</v>
      </c>
      <c r="F130" s="42">
        <f t="shared" si="87"/>
        <v>108.7</v>
      </c>
      <c r="G130" s="37">
        <f t="shared" ref="G130" si="90">SUM(G131:G132)</f>
        <v>126383</v>
      </c>
      <c r="H130" s="42">
        <f t="shared" ref="H130" si="91">ROUND(G130/E130*100,1)</f>
        <v>108.1</v>
      </c>
      <c r="I130" s="37">
        <f t="shared" ref="I130" si="92">SUM(I131:I132)</f>
        <v>136375.29999999999</v>
      </c>
      <c r="J130" s="42">
        <f t="shared" ref="J130" si="93">ROUND(I130/G130*100,1)</f>
        <v>107.9</v>
      </c>
      <c r="K130" s="37">
        <f t="shared" ref="K130" si="94">SUM(K131:K132)</f>
        <v>147161.9</v>
      </c>
      <c r="L130" s="42">
        <f t="shared" ref="L130" si="95">ROUND(K130/I130*100,1)</f>
        <v>107.9</v>
      </c>
    </row>
    <row r="131" spans="1:12" s="21" customFormat="1" ht="15" customHeight="1">
      <c r="A131" s="61" t="s">
        <v>83</v>
      </c>
      <c r="B131" s="19">
        <v>63893.8</v>
      </c>
      <c r="C131" s="19">
        <v>69433.899999999994</v>
      </c>
      <c r="D131" s="20">
        <f t="shared" si="66"/>
        <v>108.7</v>
      </c>
      <c r="E131" s="19">
        <v>75335.899999999994</v>
      </c>
      <c r="F131" s="20">
        <f t="shared" si="87"/>
        <v>108.5</v>
      </c>
      <c r="G131" s="19">
        <v>81061.3</v>
      </c>
      <c r="H131" s="20">
        <f t="shared" si="71"/>
        <v>107.6</v>
      </c>
      <c r="I131" s="19">
        <v>87140.9</v>
      </c>
      <c r="J131" s="20">
        <f t="shared" si="72"/>
        <v>107.5</v>
      </c>
      <c r="K131" s="19">
        <v>93676.5</v>
      </c>
      <c r="L131" s="20">
        <f t="shared" si="73"/>
        <v>107.5</v>
      </c>
    </row>
    <row r="132" spans="1:12" s="21" customFormat="1" ht="15" customHeight="1">
      <c r="A132" s="61" t="s">
        <v>9</v>
      </c>
      <c r="B132" s="19">
        <v>35949</v>
      </c>
      <c r="C132" s="19">
        <v>38179.300000000003</v>
      </c>
      <c r="D132" s="20">
        <f t="shared" si="66"/>
        <v>106.2</v>
      </c>
      <c r="E132" s="19">
        <v>41609.599999999999</v>
      </c>
      <c r="F132" s="20">
        <f t="shared" si="87"/>
        <v>109</v>
      </c>
      <c r="G132" s="19">
        <v>45321.7</v>
      </c>
      <c r="H132" s="20">
        <f t="shared" si="71"/>
        <v>108.9</v>
      </c>
      <c r="I132" s="19">
        <v>49234.400000000001</v>
      </c>
      <c r="J132" s="20">
        <f t="shared" si="72"/>
        <v>108.6</v>
      </c>
      <c r="K132" s="19">
        <v>53485.4</v>
      </c>
      <c r="L132" s="20">
        <f t="shared" si="73"/>
        <v>108.6</v>
      </c>
    </row>
    <row r="133" spans="1:12" s="49" customFormat="1" ht="24.95" customHeight="1">
      <c r="A133" s="50" t="s">
        <v>48</v>
      </c>
      <c r="B133" s="37">
        <f>SUM(B134:B135)</f>
        <v>27489.1</v>
      </c>
      <c r="C133" s="37">
        <f>SUM(C134:C135)</f>
        <v>30323.100000000002</v>
      </c>
      <c r="D133" s="42">
        <f t="shared" si="66"/>
        <v>110.3</v>
      </c>
      <c r="E133" s="37">
        <f t="shared" ref="E133" si="96">SUM(E134:E135)</f>
        <v>33052.200000000004</v>
      </c>
      <c r="F133" s="42">
        <f t="shared" si="87"/>
        <v>109</v>
      </c>
      <c r="G133" s="37">
        <f t="shared" ref="G133" si="97">SUM(G134:G135)</f>
        <v>35697.199999999997</v>
      </c>
      <c r="H133" s="42">
        <f t="shared" si="71"/>
        <v>108</v>
      </c>
      <c r="I133" s="37">
        <f t="shared" ref="I133" si="98">SUM(I134:I135)</f>
        <v>38554.800000000003</v>
      </c>
      <c r="J133" s="42">
        <f t="shared" si="72"/>
        <v>108</v>
      </c>
      <c r="K133" s="37">
        <f t="shared" ref="K133" si="99">SUM(K134:K135)</f>
        <v>41640.1</v>
      </c>
      <c r="L133" s="42">
        <f t="shared" si="73"/>
        <v>108</v>
      </c>
    </row>
    <row r="134" spans="1:12" s="21" customFormat="1" ht="15" customHeight="1">
      <c r="A134" s="61" t="s">
        <v>84</v>
      </c>
      <c r="B134" s="19">
        <v>3334.3</v>
      </c>
      <c r="C134" s="19">
        <v>3815.9</v>
      </c>
      <c r="D134" s="20">
        <f t="shared" si="66"/>
        <v>114.4</v>
      </c>
      <c r="E134" s="19">
        <v>4159.3</v>
      </c>
      <c r="F134" s="20">
        <f t="shared" si="87"/>
        <v>109</v>
      </c>
      <c r="G134" s="19">
        <v>4492.1000000000004</v>
      </c>
      <c r="H134" s="20">
        <f t="shared" si="71"/>
        <v>108</v>
      </c>
      <c r="I134" s="19">
        <v>4851.3999999999996</v>
      </c>
      <c r="J134" s="20">
        <f t="shared" si="72"/>
        <v>108</v>
      </c>
      <c r="K134" s="19">
        <v>5239.5</v>
      </c>
      <c r="L134" s="20">
        <f t="shared" si="73"/>
        <v>108</v>
      </c>
    </row>
    <row r="135" spans="1:12" s="68" customFormat="1" ht="15" customHeight="1">
      <c r="A135" s="65" t="s">
        <v>9</v>
      </c>
      <c r="B135" s="66">
        <v>24154.799999999999</v>
      </c>
      <c r="C135" s="66">
        <v>26507.200000000001</v>
      </c>
      <c r="D135" s="67">
        <f t="shared" si="66"/>
        <v>109.7</v>
      </c>
      <c r="E135" s="66">
        <v>28892.9</v>
      </c>
      <c r="F135" s="67">
        <f t="shared" si="87"/>
        <v>109</v>
      </c>
      <c r="G135" s="66">
        <v>31205.1</v>
      </c>
      <c r="H135" s="67">
        <f t="shared" si="71"/>
        <v>108</v>
      </c>
      <c r="I135" s="66">
        <v>33703.4</v>
      </c>
      <c r="J135" s="67">
        <f t="shared" si="72"/>
        <v>108</v>
      </c>
      <c r="K135" s="66">
        <v>36400.6</v>
      </c>
      <c r="L135" s="67">
        <f t="shared" si="73"/>
        <v>108</v>
      </c>
    </row>
    <row r="136" spans="1:12" ht="17.25" customHeight="1">
      <c r="A136" s="36" t="s">
        <v>6</v>
      </c>
      <c r="B136" s="39">
        <f>B8-B125-B121</f>
        <v>555105.20000000007</v>
      </c>
      <c r="C136" s="39">
        <f>C8-C125-C121</f>
        <v>569965</v>
      </c>
      <c r="D136" s="37">
        <f>ROUND(C136/B136*100,1)</f>
        <v>102.7</v>
      </c>
      <c r="E136" s="39">
        <f>E8-E125-E121</f>
        <v>595499.80000000005</v>
      </c>
      <c r="F136" s="37">
        <f t="shared" si="87"/>
        <v>104.5</v>
      </c>
      <c r="G136" s="39">
        <f>G8-G125-G121</f>
        <v>620557.19999999995</v>
      </c>
      <c r="H136" s="37">
        <f t="shared" si="71"/>
        <v>104.2</v>
      </c>
      <c r="I136" s="39">
        <f>I8-I125-I121</f>
        <v>643376.09999999986</v>
      </c>
      <c r="J136" s="37">
        <f t="shared" si="72"/>
        <v>103.7</v>
      </c>
      <c r="K136" s="39">
        <f>K8-K125-K121</f>
        <v>662148.90000000014</v>
      </c>
      <c r="L136" s="37">
        <f t="shared" si="73"/>
        <v>102.9</v>
      </c>
    </row>
    <row r="137" spans="1:12" ht="9.7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>
      <c r="A138" s="44" t="s">
        <v>50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>
      <c r="A140" s="43" t="s">
        <v>85</v>
      </c>
      <c r="B140" s="41">
        <v>530754.30000000005</v>
      </c>
      <c r="C140" s="41">
        <v>471847.8</v>
      </c>
      <c r="D140" s="42">
        <f t="shared" ref="D140:D153" si="100">ROUND(C140/B140*100,1)</f>
        <v>88.9</v>
      </c>
      <c r="E140" s="41">
        <v>499952.5</v>
      </c>
      <c r="F140" s="42">
        <f t="shared" ref="F140:F161" si="101">ROUND(E140/C140*100,1)</f>
        <v>106</v>
      </c>
      <c r="G140" s="41">
        <v>525584</v>
      </c>
      <c r="H140" s="42">
        <f t="shared" si="71"/>
        <v>105.1</v>
      </c>
      <c r="I140" s="41">
        <v>551835.4</v>
      </c>
      <c r="J140" s="42">
        <f t="shared" si="72"/>
        <v>105</v>
      </c>
      <c r="K140" s="41">
        <v>575099.9</v>
      </c>
      <c r="L140" s="42">
        <f t="shared" si="73"/>
        <v>104.2</v>
      </c>
    </row>
    <row r="141" spans="1:12" s="25" customFormat="1" ht="15" customHeight="1">
      <c r="A141" s="43" t="s">
        <v>86</v>
      </c>
      <c r="B141" s="41">
        <v>81330</v>
      </c>
      <c r="C141" s="41">
        <v>98632.6</v>
      </c>
      <c r="D141" s="42">
        <f t="shared" si="100"/>
        <v>121.3</v>
      </c>
      <c r="E141" s="41">
        <v>104511.8</v>
      </c>
      <c r="F141" s="42">
        <f t="shared" si="101"/>
        <v>106</v>
      </c>
      <c r="G141" s="41">
        <v>110842.1</v>
      </c>
      <c r="H141" s="42">
        <f t="shared" si="71"/>
        <v>106.1</v>
      </c>
      <c r="I141" s="41">
        <v>117461.2</v>
      </c>
      <c r="J141" s="42">
        <f t="shared" si="72"/>
        <v>106</v>
      </c>
      <c r="K141" s="41">
        <v>123368.9</v>
      </c>
      <c r="L141" s="42">
        <f t="shared" si="73"/>
        <v>105</v>
      </c>
    </row>
    <row r="142" spans="1:12" s="25" customFormat="1" ht="15.75" customHeight="1">
      <c r="A142" s="43" t="s">
        <v>87</v>
      </c>
      <c r="B142" s="41">
        <v>12645.8</v>
      </c>
      <c r="C142" s="41">
        <v>43481.7</v>
      </c>
      <c r="D142" s="42">
        <f t="shared" si="100"/>
        <v>343.8</v>
      </c>
      <c r="E142" s="41">
        <v>45802.2</v>
      </c>
      <c r="F142" s="42">
        <f t="shared" si="101"/>
        <v>105.3</v>
      </c>
      <c r="G142" s="41">
        <v>48546.7</v>
      </c>
      <c r="H142" s="42">
        <f t="shared" si="71"/>
        <v>106</v>
      </c>
      <c r="I142" s="41">
        <v>50496.6</v>
      </c>
      <c r="J142" s="42">
        <f t="shared" si="72"/>
        <v>104</v>
      </c>
      <c r="K142" s="41">
        <v>52471.9</v>
      </c>
      <c r="L142" s="42">
        <f t="shared" si="73"/>
        <v>103.9</v>
      </c>
    </row>
    <row r="143" spans="1:12" s="25" customFormat="1" ht="13.5" customHeight="1">
      <c r="A143" s="43" t="s">
        <v>88</v>
      </c>
      <c r="B143" s="41">
        <v>37982.800000000003</v>
      </c>
      <c r="C143" s="41">
        <v>35540.6</v>
      </c>
      <c r="D143" s="42">
        <f t="shared" si="100"/>
        <v>93.6</v>
      </c>
      <c r="E143" s="41">
        <v>36272.9</v>
      </c>
      <c r="F143" s="42">
        <f t="shared" si="101"/>
        <v>102.1</v>
      </c>
      <c r="G143" s="41">
        <v>36663.1</v>
      </c>
      <c r="H143" s="48">
        <f t="shared" si="71"/>
        <v>101.1</v>
      </c>
      <c r="I143" s="41">
        <v>36358.1</v>
      </c>
      <c r="J143" s="42">
        <f t="shared" si="72"/>
        <v>99.2</v>
      </c>
      <c r="K143" s="41">
        <v>36411.800000000003</v>
      </c>
      <c r="L143" s="42">
        <f t="shared" si="73"/>
        <v>100.1</v>
      </c>
    </row>
    <row r="144" spans="1:12" s="25" customFormat="1" ht="16.5" customHeight="1">
      <c r="A144" s="43" t="s">
        <v>89</v>
      </c>
      <c r="B144" s="41">
        <v>18210.8</v>
      </c>
      <c r="C144" s="41">
        <v>27132.5</v>
      </c>
      <c r="D144" s="42">
        <f t="shared" si="100"/>
        <v>149</v>
      </c>
      <c r="E144" s="41">
        <v>28701.9</v>
      </c>
      <c r="F144" s="42">
        <f t="shared" si="101"/>
        <v>105.8</v>
      </c>
      <c r="G144" s="41">
        <v>30021</v>
      </c>
      <c r="H144" s="42">
        <f t="shared" si="71"/>
        <v>104.6</v>
      </c>
      <c r="I144" s="41">
        <v>31928</v>
      </c>
      <c r="J144" s="42">
        <f t="shared" si="72"/>
        <v>106.4</v>
      </c>
      <c r="K144" s="41">
        <v>33975.800000000003</v>
      </c>
      <c r="L144" s="42">
        <f t="shared" si="73"/>
        <v>106.4</v>
      </c>
    </row>
    <row r="145" spans="1:12" s="25" customFormat="1" ht="15" customHeight="1">
      <c r="A145" s="43" t="s">
        <v>90</v>
      </c>
      <c r="B145" s="41">
        <v>16596.2</v>
      </c>
      <c r="C145" s="41">
        <v>46852.1</v>
      </c>
      <c r="D145" s="42">
        <f t="shared" si="100"/>
        <v>282.3</v>
      </c>
      <c r="E145" s="41">
        <v>49718.2</v>
      </c>
      <c r="F145" s="42">
        <f t="shared" si="101"/>
        <v>106.1</v>
      </c>
      <c r="G145" s="41">
        <v>52776.7</v>
      </c>
      <c r="H145" s="42">
        <f t="shared" si="71"/>
        <v>106.2</v>
      </c>
      <c r="I145" s="41">
        <v>55271.6</v>
      </c>
      <c r="J145" s="42">
        <f t="shared" si="72"/>
        <v>104.7</v>
      </c>
      <c r="K145" s="41">
        <v>57771.9</v>
      </c>
      <c r="L145" s="42">
        <f t="shared" si="73"/>
        <v>104.5</v>
      </c>
    </row>
    <row r="146" spans="1:12" s="25" customFormat="1" ht="14.25" customHeight="1">
      <c r="A146" s="43" t="s">
        <v>91</v>
      </c>
      <c r="B146" s="41">
        <v>90829.2</v>
      </c>
      <c r="C146" s="41">
        <v>97657.9</v>
      </c>
      <c r="D146" s="42">
        <f t="shared" si="100"/>
        <v>107.5</v>
      </c>
      <c r="E146" s="41">
        <v>100966</v>
      </c>
      <c r="F146" s="42">
        <f t="shared" si="101"/>
        <v>103.4</v>
      </c>
      <c r="G146" s="41">
        <v>104976</v>
      </c>
      <c r="H146" s="42">
        <f t="shared" si="71"/>
        <v>104</v>
      </c>
      <c r="I146" s="41">
        <v>109181.1</v>
      </c>
      <c r="J146" s="42">
        <f t="shared" si="72"/>
        <v>104</v>
      </c>
      <c r="K146" s="41">
        <v>113947.7</v>
      </c>
      <c r="L146" s="42">
        <f t="shared" si="73"/>
        <v>104.4</v>
      </c>
    </row>
    <row r="147" spans="1:12" s="25" customFormat="1" ht="14.25" customHeight="1">
      <c r="A147" s="43" t="s">
        <v>92</v>
      </c>
      <c r="B147" s="41">
        <v>32443</v>
      </c>
      <c r="C147" s="41">
        <v>34511.4</v>
      </c>
      <c r="D147" s="42">
        <f t="shared" si="100"/>
        <v>106.4</v>
      </c>
      <c r="E147" s="41">
        <v>35970</v>
      </c>
      <c r="F147" s="42">
        <f t="shared" si="101"/>
        <v>104.2</v>
      </c>
      <c r="G147" s="41">
        <v>37791.9</v>
      </c>
      <c r="H147" s="42">
        <f t="shared" si="71"/>
        <v>105.1</v>
      </c>
      <c r="I147" s="41">
        <v>39077</v>
      </c>
      <c r="J147" s="42">
        <f t="shared" si="72"/>
        <v>103.4</v>
      </c>
      <c r="K147" s="41">
        <v>40557.599999999999</v>
      </c>
      <c r="L147" s="42">
        <f t="shared" si="73"/>
        <v>103.8</v>
      </c>
    </row>
    <row r="148" spans="1:12" s="25" customFormat="1" ht="15.75" customHeight="1">
      <c r="A148" s="43" t="s">
        <v>93</v>
      </c>
      <c r="B148" s="41">
        <v>1175.2</v>
      </c>
      <c r="C148" s="41">
        <v>1295.5999999999999</v>
      </c>
      <c r="D148" s="42">
        <f t="shared" si="100"/>
        <v>110.2</v>
      </c>
      <c r="E148" s="41">
        <v>1332.1</v>
      </c>
      <c r="F148" s="42">
        <f t="shared" si="101"/>
        <v>102.8</v>
      </c>
      <c r="G148" s="41">
        <v>1369.5</v>
      </c>
      <c r="H148" s="42">
        <f t="shared" si="71"/>
        <v>102.8</v>
      </c>
      <c r="I148" s="41">
        <v>1408.1</v>
      </c>
      <c r="J148" s="42">
        <f t="shared" si="72"/>
        <v>102.8</v>
      </c>
      <c r="K148" s="41">
        <v>1448.2</v>
      </c>
      <c r="L148" s="42">
        <f t="shared" si="73"/>
        <v>102.8</v>
      </c>
    </row>
    <row r="149" spans="1:12" s="25" customFormat="1" ht="17.25" hidden="1" customHeight="1">
      <c r="A149" s="43" t="s">
        <v>62</v>
      </c>
      <c r="B149" s="41"/>
      <c r="C149" s="41"/>
      <c r="D149" s="42" t="e">
        <f t="shared" si="100"/>
        <v>#DIV/0!</v>
      </c>
      <c r="E149" s="41"/>
      <c r="F149" s="42" t="e">
        <f t="shared" si="101"/>
        <v>#DIV/0!</v>
      </c>
      <c r="G149" s="41"/>
      <c r="H149" s="42" t="e">
        <f t="shared" si="71"/>
        <v>#DIV/0!</v>
      </c>
      <c r="I149" s="41"/>
      <c r="J149" s="42" t="e">
        <f t="shared" si="72"/>
        <v>#DIV/0!</v>
      </c>
      <c r="K149" s="41"/>
      <c r="L149" s="42" t="e">
        <f t="shared" si="73"/>
        <v>#DIV/0!</v>
      </c>
    </row>
    <row r="150" spans="1:12" s="25" customFormat="1" ht="15.75" hidden="1" customHeight="1">
      <c r="A150" s="43" t="s">
        <v>62</v>
      </c>
      <c r="B150" s="41"/>
      <c r="C150" s="41"/>
      <c r="D150" s="42" t="e">
        <f t="shared" si="100"/>
        <v>#DIV/0!</v>
      </c>
      <c r="E150" s="41"/>
      <c r="F150" s="42" t="e">
        <f t="shared" si="101"/>
        <v>#DIV/0!</v>
      </c>
      <c r="G150" s="41"/>
      <c r="H150" s="42" t="e">
        <f t="shared" si="71"/>
        <v>#DIV/0!</v>
      </c>
      <c r="I150" s="41"/>
      <c r="J150" s="42" t="e">
        <f t="shared" si="72"/>
        <v>#DIV/0!</v>
      </c>
      <c r="K150" s="41"/>
      <c r="L150" s="42" t="e">
        <f t="shared" si="73"/>
        <v>#DIV/0!</v>
      </c>
    </row>
    <row r="151" spans="1:12" s="25" customFormat="1" ht="15" hidden="1" customHeight="1">
      <c r="A151" s="43" t="s">
        <v>62</v>
      </c>
      <c r="B151" s="41"/>
      <c r="C151" s="41"/>
      <c r="D151" s="42" t="e">
        <f t="shared" si="100"/>
        <v>#DIV/0!</v>
      </c>
      <c r="E151" s="41"/>
      <c r="F151" s="42" t="e">
        <f t="shared" si="101"/>
        <v>#DIV/0!</v>
      </c>
      <c r="G151" s="41"/>
      <c r="H151" s="42" t="e">
        <f t="shared" si="71"/>
        <v>#DIV/0!</v>
      </c>
      <c r="I151" s="41"/>
      <c r="J151" s="42" t="e">
        <f t="shared" si="72"/>
        <v>#DIV/0!</v>
      </c>
      <c r="K151" s="41"/>
      <c r="L151" s="42" t="e">
        <f t="shared" si="73"/>
        <v>#DIV/0!</v>
      </c>
    </row>
    <row r="152" spans="1:12" s="25" customFormat="1" ht="16.5" hidden="1" customHeight="1">
      <c r="A152" s="43" t="s">
        <v>62</v>
      </c>
      <c r="B152" s="41"/>
      <c r="C152" s="41"/>
      <c r="D152" s="42" t="e">
        <f t="shared" si="100"/>
        <v>#DIV/0!</v>
      </c>
      <c r="E152" s="41"/>
      <c r="F152" s="42" t="e">
        <f t="shared" si="101"/>
        <v>#DIV/0!</v>
      </c>
      <c r="G152" s="41"/>
      <c r="H152" s="42" t="e">
        <f t="shared" si="71"/>
        <v>#DIV/0!</v>
      </c>
      <c r="I152" s="41"/>
      <c r="J152" s="42" t="e">
        <f t="shared" si="72"/>
        <v>#DIV/0!</v>
      </c>
      <c r="K152" s="41"/>
      <c r="L152" s="42" t="e">
        <f t="shared" si="73"/>
        <v>#DIV/0!</v>
      </c>
    </row>
    <row r="153" spans="1:12" s="25" customFormat="1" ht="17.25" hidden="1" customHeight="1">
      <c r="A153" s="43" t="s">
        <v>62</v>
      </c>
      <c r="B153" s="41"/>
      <c r="C153" s="41"/>
      <c r="D153" s="42" t="e">
        <f t="shared" si="100"/>
        <v>#DIV/0!</v>
      </c>
      <c r="E153" s="41"/>
      <c r="F153" s="42" t="e">
        <f t="shared" si="101"/>
        <v>#DIV/0!</v>
      </c>
      <c r="G153" s="41"/>
      <c r="H153" s="42" t="e">
        <f t="shared" si="71"/>
        <v>#DIV/0!</v>
      </c>
      <c r="I153" s="41"/>
      <c r="J153" s="42" t="e">
        <f>ROUND(I153/G153*100,1)</f>
        <v>#DIV/0!</v>
      </c>
      <c r="K153" s="41"/>
      <c r="L153" s="42" t="e">
        <f t="shared" si="73"/>
        <v>#DIV/0!</v>
      </c>
    </row>
    <row r="154" spans="1:12" s="25" customFormat="1" ht="12.75" hidden="1" customHeight="1">
      <c r="A154" s="43" t="s">
        <v>62</v>
      </c>
      <c r="B154" s="41"/>
      <c r="C154" s="41"/>
      <c r="D154" s="42" t="e">
        <f t="shared" ref="D154:D160" si="102">ROUND(C154/B154*100,1)</f>
        <v>#DIV/0!</v>
      </c>
      <c r="E154" s="41"/>
      <c r="F154" s="42" t="e">
        <f t="shared" si="101"/>
        <v>#DIV/0!</v>
      </c>
      <c r="G154" s="41"/>
      <c r="H154" s="42" t="e">
        <f t="shared" ref="H154:H160" si="103">ROUND(G154/E154*100,1)</f>
        <v>#DIV/0!</v>
      </c>
      <c r="I154" s="41"/>
      <c r="J154" s="42" t="e">
        <f t="shared" ref="J154:J160" si="104">ROUND(I154/G154*100,1)</f>
        <v>#DIV/0!</v>
      </c>
      <c r="K154" s="41"/>
      <c r="L154" s="42" t="e">
        <f t="shared" ref="L154:L160" si="105">ROUND(K154/I154*100,1)</f>
        <v>#DIV/0!</v>
      </c>
    </row>
    <row r="155" spans="1:12" s="25" customFormat="1" ht="14.25" hidden="1" customHeight="1">
      <c r="A155" s="43" t="s">
        <v>62</v>
      </c>
      <c r="B155" s="41"/>
      <c r="C155" s="41"/>
      <c r="D155" s="42" t="e">
        <f t="shared" si="102"/>
        <v>#DIV/0!</v>
      </c>
      <c r="E155" s="41"/>
      <c r="F155" s="42" t="e">
        <f t="shared" si="101"/>
        <v>#DIV/0!</v>
      </c>
      <c r="G155" s="41"/>
      <c r="H155" s="42" t="e">
        <f t="shared" si="103"/>
        <v>#DIV/0!</v>
      </c>
      <c r="I155" s="41"/>
      <c r="J155" s="42" t="e">
        <f t="shared" si="104"/>
        <v>#DIV/0!</v>
      </c>
      <c r="K155" s="41"/>
      <c r="L155" s="42" t="e">
        <f t="shared" si="105"/>
        <v>#DIV/0!</v>
      </c>
    </row>
    <row r="156" spans="1:12" s="25" customFormat="1" ht="14.25" hidden="1" customHeight="1">
      <c r="A156" s="43" t="s">
        <v>62</v>
      </c>
      <c r="B156" s="41"/>
      <c r="C156" s="41"/>
      <c r="D156" s="42" t="e">
        <f t="shared" si="102"/>
        <v>#DIV/0!</v>
      </c>
      <c r="E156" s="41"/>
      <c r="F156" s="42" t="e">
        <f t="shared" si="101"/>
        <v>#DIV/0!</v>
      </c>
      <c r="G156" s="41"/>
      <c r="H156" s="42" t="e">
        <f t="shared" si="103"/>
        <v>#DIV/0!</v>
      </c>
      <c r="I156" s="41"/>
      <c r="J156" s="42" t="e">
        <f t="shared" si="104"/>
        <v>#DIV/0!</v>
      </c>
      <c r="K156" s="41"/>
      <c r="L156" s="42" t="e">
        <f t="shared" si="105"/>
        <v>#DIV/0!</v>
      </c>
    </row>
    <row r="157" spans="1:12" s="25" customFormat="1" ht="12.75" hidden="1" customHeight="1">
      <c r="A157" s="43" t="s">
        <v>62</v>
      </c>
      <c r="B157" s="41"/>
      <c r="C157" s="41"/>
      <c r="D157" s="42" t="e">
        <f t="shared" si="102"/>
        <v>#DIV/0!</v>
      </c>
      <c r="E157" s="41"/>
      <c r="F157" s="42" t="e">
        <f t="shared" si="101"/>
        <v>#DIV/0!</v>
      </c>
      <c r="G157" s="41"/>
      <c r="H157" s="42" t="e">
        <f t="shared" si="103"/>
        <v>#DIV/0!</v>
      </c>
      <c r="I157" s="41"/>
      <c r="J157" s="42" t="e">
        <f t="shared" si="104"/>
        <v>#DIV/0!</v>
      </c>
      <c r="K157" s="41"/>
      <c r="L157" s="42" t="e">
        <f t="shared" si="105"/>
        <v>#DIV/0!</v>
      </c>
    </row>
    <row r="158" spans="1:12" s="25" customFormat="1" ht="12.75" hidden="1" customHeight="1">
      <c r="A158" s="43" t="s">
        <v>62</v>
      </c>
      <c r="B158" s="41"/>
      <c r="C158" s="41"/>
      <c r="D158" s="42" t="e">
        <f t="shared" si="102"/>
        <v>#DIV/0!</v>
      </c>
      <c r="E158" s="41"/>
      <c r="F158" s="42" t="e">
        <f t="shared" si="101"/>
        <v>#DIV/0!</v>
      </c>
      <c r="G158" s="41"/>
      <c r="H158" s="42" t="e">
        <f t="shared" si="103"/>
        <v>#DIV/0!</v>
      </c>
      <c r="I158" s="41"/>
      <c r="J158" s="42" t="e">
        <f t="shared" si="104"/>
        <v>#DIV/0!</v>
      </c>
      <c r="K158" s="41"/>
      <c r="L158" s="42" t="e">
        <f t="shared" si="105"/>
        <v>#DIV/0!</v>
      </c>
    </row>
    <row r="159" spans="1:12" s="25" customFormat="1" ht="12" hidden="1" customHeight="1">
      <c r="A159" s="43" t="s">
        <v>62</v>
      </c>
      <c r="B159" s="41"/>
      <c r="C159" s="41"/>
      <c r="D159" s="42" t="e">
        <f t="shared" si="102"/>
        <v>#DIV/0!</v>
      </c>
      <c r="E159" s="41"/>
      <c r="F159" s="42" t="e">
        <f t="shared" si="101"/>
        <v>#DIV/0!</v>
      </c>
      <c r="G159" s="41"/>
      <c r="H159" s="42" t="e">
        <f t="shared" si="103"/>
        <v>#DIV/0!</v>
      </c>
      <c r="I159" s="41"/>
      <c r="J159" s="42" t="e">
        <f t="shared" si="104"/>
        <v>#DIV/0!</v>
      </c>
      <c r="K159" s="41"/>
      <c r="L159" s="42" t="e">
        <f t="shared" si="105"/>
        <v>#DIV/0!</v>
      </c>
    </row>
    <row r="160" spans="1:12" s="25" customFormat="1" ht="12.75" hidden="1" customHeight="1">
      <c r="A160" s="43" t="s">
        <v>62</v>
      </c>
      <c r="B160" s="41"/>
      <c r="C160" s="41"/>
      <c r="D160" s="42" t="e">
        <f t="shared" si="102"/>
        <v>#DIV/0!</v>
      </c>
      <c r="E160" s="41"/>
      <c r="F160" s="42" t="e">
        <f t="shared" si="101"/>
        <v>#DIV/0!</v>
      </c>
      <c r="G160" s="41"/>
      <c r="H160" s="42" t="e">
        <f t="shared" si="103"/>
        <v>#DIV/0!</v>
      </c>
      <c r="I160" s="41"/>
      <c r="J160" s="42" t="e">
        <f t="shared" si="104"/>
        <v>#DIV/0!</v>
      </c>
      <c r="K160" s="41"/>
      <c r="L160" s="42" t="e">
        <f t="shared" si="105"/>
        <v>#DIV/0!</v>
      </c>
    </row>
    <row r="161" spans="1:17" s="25" customFormat="1" ht="12" hidden="1" customHeight="1">
      <c r="A161" s="43" t="s">
        <v>62</v>
      </c>
      <c r="B161" s="41"/>
      <c r="C161" s="41"/>
      <c r="D161" s="42" t="e">
        <f t="shared" ref="D161" si="106">ROUND(C161/B161*100,1)</f>
        <v>#DIV/0!</v>
      </c>
      <c r="E161" s="41"/>
      <c r="F161" s="42" t="e">
        <f t="shared" si="101"/>
        <v>#DIV/0!</v>
      </c>
      <c r="G161" s="41"/>
      <c r="H161" s="42" t="e">
        <f t="shared" ref="H161" si="107">ROUND(G161/E161*100,1)</f>
        <v>#DIV/0!</v>
      </c>
      <c r="I161" s="41"/>
      <c r="J161" s="42" t="e">
        <f t="shared" ref="J161" si="108">ROUND(I161/G161*100,1)</f>
        <v>#DIV/0!</v>
      </c>
      <c r="K161" s="41"/>
      <c r="L161" s="42" t="e">
        <f t="shared" ref="L161" si="109">ROUND(K161/I161*100,1)</f>
        <v>#DIV/0!</v>
      </c>
    </row>
    <row r="162" spans="1:17" s="25" customFormat="1" ht="24" customHeight="1">
      <c r="A162" s="43" t="s">
        <v>96</v>
      </c>
      <c r="B162" s="41"/>
      <c r="C162" s="41"/>
      <c r="D162" s="42"/>
      <c r="E162" s="41"/>
      <c r="F162" s="42" t="s">
        <v>97</v>
      </c>
      <c r="G162" s="41"/>
      <c r="H162" s="42"/>
      <c r="I162" s="41"/>
      <c r="J162" s="42"/>
      <c r="K162" s="41"/>
      <c r="L162" s="42"/>
    </row>
    <row r="163" spans="1:17" ht="94.5" customHeight="1">
      <c r="A163" s="70" t="s">
        <v>69</v>
      </c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6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8" activePane="bottomRight" state="frozen"/>
      <selection pane="topRight" activeCell="B1" sqref="B1"/>
      <selection pane="bottomLeft" activeCell="A8" sqref="A8"/>
      <selection pane="bottomRight" activeCell="A163" sqref="A163:K164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69" t="s">
        <v>95</v>
      </c>
      <c r="L1" s="69"/>
    </row>
    <row r="2" spans="1:14" ht="25.5" customHeight="1">
      <c r="A2" s="71" t="s">
        <v>55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18.75" customHeight="1">
      <c r="A3" s="71" t="s">
        <v>94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ht="9.75" customHeight="1">
      <c r="A4" s="16"/>
      <c r="B4" s="16"/>
      <c r="C4" s="78" t="s">
        <v>56</v>
      </c>
      <c r="D4" s="78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75" t="s">
        <v>7</v>
      </c>
      <c r="B6" s="57" t="s">
        <v>64</v>
      </c>
      <c r="C6" s="76" t="s">
        <v>66</v>
      </c>
      <c r="D6" s="77"/>
      <c r="E6" s="73" t="s">
        <v>67</v>
      </c>
      <c r="F6" s="74"/>
      <c r="G6" s="73" t="s">
        <v>63</v>
      </c>
      <c r="H6" s="74"/>
      <c r="I6" s="73" t="s">
        <v>65</v>
      </c>
      <c r="J6" s="74"/>
      <c r="K6" s="73" t="s">
        <v>68</v>
      </c>
      <c r="L6" s="74"/>
    </row>
    <row r="7" spans="1:14" ht="45">
      <c r="A7" s="75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SUM(B140:B162)</f>
        <v>2301.6</v>
      </c>
      <c r="C8" s="40">
        <f>SUM(C140:C162)</f>
        <v>2246.1999999999998</v>
      </c>
      <c r="D8" s="40">
        <f>ROUND(C8/B8*100,1)</f>
        <v>97.6</v>
      </c>
      <c r="E8" s="40">
        <f>SUM(E140:E162)</f>
        <v>2237.1999999999998</v>
      </c>
      <c r="F8" s="40">
        <f>ROUND(E8/C8*100,1)</f>
        <v>99.6</v>
      </c>
      <c r="G8" s="40">
        <f>SUM(G140:G162)</f>
        <v>2246.1999999999998</v>
      </c>
      <c r="H8" s="40">
        <f>ROUND(G8/E8*100,1)</f>
        <v>100.4</v>
      </c>
      <c r="I8" s="40">
        <f>SUM(I140:I162)</f>
        <v>2246.1999999999998</v>
      </c>
      <c r="J8" s="40">
        <f>ROUND(I8/G8*100,1)</f>
        <v>100</v>
      </c>
      <c r="K8" s="40">
        <f>SUM(K140:K162)</f>
        <v>2246.1999999999998</v>
      </c>
      <c r="L8" s="40">
        <f>ROUND(K8/I8*100,1)</f>
        <v>100</v>
      </c>
    </row>
    <row r="9" spans="1:14" ht="13.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>
      <c r="A10" s="7" t="s">
        <v>14</v>
      </c>
      <c r="B10" s="23">
        <f>ROUND(SUM(B16+B20+B23)+SUM(B94+B97+B100+B104+B108+B112+B116)+B125,1)</f>
        <v>2301.6</v>
      </c>
      <c r="C10" s="23">
        <f>ROUND(SUM(C16+C20+C23)+SUM(C94+C97+C100+C104+C108+C112+C116)+C125,1)</f>
        <v>2246.1999999999998</v>
      </c>
      <c r="D10" s="23">
        <f>ROUND(C10/B10*100,1)</f>
        <v>97.6</v>
      </c>
      <c r="E10" s="23">
        <f>ROUND(SUM(E16+E20+E23)+SUM(E94+E97+E100+E104+E108+E112+E116)+E125,1)</f>
        <v>2237.1999999999998</v>
      </c>
      <c r="F10" s="23">
        <f>ROUND(E10/C10*100,1)</f>
        <v>99.6</v>
      </c>
      <c r="G10" s="20">
        <f>ROUND(SUM(G16+G20+G23)+SUM(G94+G97+G100+G104+G108+G112+G116)+G125,1)</f>
        <v>2246.1999999999998</v>
      </c>
      <c r="H10" s="20">
        <f>ROUND(G10/E10*100,1)</f>
        <v>100.4</v>
      </c>
      <c r="I10" s="20">
        <f>ROUND(SUM(I16+I20+I23)+SUM(I94+I97+I100+I104+I108+I112+I116)+I125,1)</f>
        <v>2246.1999999999998</v>
      </c>
      <c r="J10" s="20">
        <f>ROUND(I10/G10*100,1)</f>
        <v>100</v>
      </c>
      <c r="K10" s="20">
        <f>ROUND(SUM(K16+K20+K23)+SUM(K94+K97+K100+K104+K108+K112+K116)+K125,1)</f>
        <v>2246.1999999999998</v>
      </c>
      <c r="L10" s="20">
        <f>ROUND(K10/I10*100,1)</f>
        <v>100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>
      <c r="A12" s="7" t="s">
        <v>14</v>
      </c>
      <c r="B12" s="23">
        <f>ROUND(SUM(B140:B162),1)</f>
        <v>2301.6</v>
      </c>
      <c r="C12" s="23">
        <f>ROUND(SUM(C140:C163),1)</f>
        <v>2246.1999999999998</v>
      </c>
      <c r="D12" s="23">
        <f>ROUND(C12/B12*100,1)</f>
        <v>97.6</v>
      </c>
      <c r="E12" s="23">
        <f>ROUND(SUM(E140:E163),1)</f>
        <v>2237.1999999999998</v>
      </c>
      <c r="F12" s="23">
        <f>ROUND(E12/C12*100,1)</f>
        <v>99.6</v>
      </c>
      <c r="G12" s="20">
        <f>ROUND(SUM(G140:G163),1)</f>
        <v>2246.1999999999998</v>
      </c>
      <c r="H12" s="20">
        <f>ROUND(G12/E12*100,1)</f>
        <v>100.4</v>
      </c>
      <c r="I12" s="20">
        <f>ROUND(SUM(I140:I163),1)</f>
        <v>2246.1999999999998</v>
      </c>
      <c r="J12" s="20">
        <f>ROUND(I12/G12*100,1)</f>
        <v>100</v>
      </c>
      <c r="K12" s="20">
        <f>ROUND(SUM(K140:K163),1)</f>
        <v>2246.1999999999998</v>
      </c>
      <c r="L12" s="20">
        <f>ROUND(K12/I12*100,1)</f>
        <v>100</v>
      </c>
    </row>
    <row r="13" spans="1:14" ht="13.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>
      <c r="A14" s="7" t="s">
        <v>14</v>
      </c>
      <c r="B14" s="23">
        <f>ROUND(SUM(B127+B130+B133),1)</f>
        <v>828.7</v>
      </c>
      <c r="C14" s="23">
        <f>ROUND(SUM(C127+C130+C133),1)</f>
        <v>799.4</v>
      </c>
      <c r="D14" s="23">
        <f>ROUND(C14/B14*100,1)</f>
        <v>96.5</v>
      </c>
      <c r="E14" s="23">
        <f>ROUND(SUM(E127+E130+E133),1)</f>
        <v>799.4</v>
      </c>
      <c r="F14" s="23">
        <f>ROUND(E14/C14*100,1)</f>
        <v>100</v>
      </c>
      <c r="G14" s="20">
        <f>ROUND(SUM(G127+G130+G133),1)</f>
        <v>799.4</v>
      </c>
      <c r="H14" s="20">
        <f>ROUND(G14/E14*100,1)</f>
        <v>100</v>
      </c>
      <c r="I14" s="20">
        <f>ROUND(SUM(I127+I130+I133),1)</f>
        <v>799.4</v>
      </c>
      <c r="J14" s="20">
        <f>ROUND(I14/G14*100,1)</f>
        <v>100</v>
      </c>
      <c r="K14" s="20">
        <f>ROUND(SUM(K127+K130+K133),1)</f>
        <v>799.4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436</v>
      </c>
      <c r="C16" s="31">
        <f>SUM(C17:C19)</f>
        <v>438</v>
      </c>
      <c r="D16" s="33">
        <f>ROUND(C16/B16*100,1)</f>
        <v>100.5</v>
      </c>
      <c r="E16" s="31">
        <f t="shared" ref="E16:K16" si="3">SUM(E17:E19)</f>
        <v>438</v>
      </c>
      <c r="F16" s="33">
        <f t="shared" ref="F16:F23" si="4">ROUND(E16/C16*100,1)</f>
        <v>100</v>
      </c>
      <c r="G16" s="31">
        <f t="shared" si="3"/>
        <v>438</v>
      </c>
      <c r="H16" s="33">
        <f>ROUND(G16/E16*100,1)</f>
        <v>100</v>
      </c>
      <c r="I16" s="31">
        <f t="shared" si="3"/>
        <v>438</v>
      </c>
      <c r="J16" s="33">
        <f>ROUND(I16/G16*100,1)</f>
        <v>100</v>
      </c>
      <c r="K16" s="31">
        <f t="shared" si="3"/>
        <v>438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АО "Новая жизнь"</v>
      </c>
      <c r="B17" s="64">
        <v>88</v>
      </c>
      <c r="C17" s="19">
        <v>86</v>
      </c>
      <c r="D17" s="20">
        <f t="shared" ref="D17:D19" si="5">ROUND(C17/B17*100,1)</f>
        <v>97.7</v>
      </c>
      <c r="E17" s="19">
        <v>86</v>
      </c>
      <c r="F17" s="20">
        <f t="shared" si="4"/>
        <v>100</v>
      </c>
      <c r="G17" s="19">
        <v>86</v>
      </c>
      <c r="H17" s="20">
        <f t="shared" ref="H17:H19" si="6">ROUND(G17/E17*100,1)</f>
        <v>100</v>
      </c>
      <c r="I17" s="19">
        <v>86</v>
      </c>
      <c r="J17" s="20">
        <f t="shared" ref="J17:J19" si="7">ROUND(I17/G17*100,1)</f>
        <v>100</v>
      </c>
      <c r="K17" s="19">
        <v>86</v>
      </c>
      <c r="L17" s="20">
        <f t="shared" ref="L17:L19" si="8">ROUND(K17/I17*100,1)</f>
        <v>100</v>
      </c>
    </row>
    <row r="18" spans="1:12" ht="15" customHeight="1">
      <c r="A18" s="17" t="str">
        <f>'фонд начисленной заработной пла'!A18</f>
        <v>СХПК "Комсомолец"</v>
      </c>
      <c r="B18" s="64">
        <v>63</v>
      </c>
      <c r="C18" s="19">
        <v>64</v>
      </c>
      <c r="D18" s="20">
        <f t="shared" si="5"/>
        <v>101.6</v>
      </c>
      <c r="E18" s="19">
        <v>64</v>
      </c>
      <c r="F18" s="20">
        <f>ROUND(E18/C18*100,1)</f>
        <v>100</v>
      </c>
      <c r="G18" s="19">
        <v>64</v>
      </c>
      <c r="H18" s="20">
        <f t="shared" si="6"/>
        <v>100</v>
      </c>
      <c r="I18" s="19">
        <v>64</v>
      </c>
      <c r="J18" s="20">
        <f t="shared" si="7"/>
        <v>100</v>
      </c>
      <c r="K18" s="19">
        <v>64</v>
      </c>
      <c r="L18" s="20">
        <f t="shared" si="8"/>
        <v>100</v>
      </c>
    </row>
    <row r="19" spans="1:12" ht="14.25" customHeight="1">
      <c r="A19" s="17" t="str">
        <f>'фонд начисленной заработной пла'!A19</f>
        <v>прочие</v>
      </c>
      <c r="B19" s="64">
        <v>285</v>
      </c>
      <c r="C19" s="19">
        <v>288</v>
      </c>
      <c r="D19" s="20">
        <f t="shared" si="5"/>
        <v>101.1</v>
      </c>
      <c r="E19" s="19">
        <v>288</v>
      </c>
      <c r="F19" s="20">
        <f t="shared" si="4"/>
        <v>100</v>
      </c>
      <c r="G19" s="19">
        <v>288</v>
      </c>
      <c r="H19" s="20">
        <f t="shared" si="6"/>
        <v>100</v>
      </c>
      <c r="I19" s="19">
        <v>288</v>
      </c>
      <c r="J19" s="20">
        <f t="shared" si="7"/>
        <v>100</v>
      </c>
      <c r="K19" s="19">
        <v>288</v>
      </c>
      <c r="L19" s="20">
        <f t="shared" si="8"/>
        <v>100</v>
      </c>
    </row>
    <row r="20" spans="1:12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hidden="1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hidden="1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297</v>
      </c>
      <c r="C23" s="34">
        <f>C25+C28+C31+C34+C37+C40+C43+C46+C49+C52+C55+C58+C61+C64+C67+C70+C73+C76+C79+C82+C85+C88+C91</f>
        <v>290.39999999999998</v>
      </c>
      <c r="D23" s="33">
        <f>ROUND(C23/B23*100,1)</f>
        <v>97.8</v>
      </c>
      <c r="E23" s="35">
        <f>E25+E28+E31+E34+E37+E40+E43+E46+E49+E52+E55+E58+E61+E64+E67+E70+E73+E76+E79+E82+E85+E88+E91</f>
        <v>281.39999999999998</v>
      </c>
      <c r="F23" s="33">
        <f t="shared" si="4"/>
        <v>96.9</v>
      </c>
      <c r="G23" s="35">
        <f>G25+G28+G31+G34+G37+G40+G43+G46+G49+G52+G55+G58+G61+G64+G67+G70+G73+G76+G79+G82+G85+G88+G91</f>
        <v>281.39999999999998</v>
      </c>
      <c r="H23" s="33">
        <f>ROUND(G23/E23*100,1)</f>
        <v>100</v>
      </c>
      <c r="I23" s="35">
        <f>I25+I28+I31+I34+I37+I40+I43+I46+I49+I52+I55+I58+I61+I64+I67+I70+I73+I76+I79+I82+I85+I88+I91</f>
        <v>281.39999999999998</v>
      </c>
      <c r="J23" s="33">
        <f>ROUND(I23/G23*100,1)</f>
        <v>100</v>
      </c>
      <c r="K23" s="34">
        <f>K25+K28+K31+K34+K37+K40+K43+K46+K49+K52+K55+K58+K61+K64+K67+K70+K73+K76+K79+K82+K85+K88+K91</f>
        <v>281.39999999999998</v>
      </c>
      <c r="L23" s="33">
        <f>ROUND(K23/I23*100,1)</f>
        <v>100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288</v>
      </c>
      <c r="C25" s="27">
        <f>SUM(C26:C27)</f>
        <v>281.39999999999998</v>
      </c>
      <c r="D25" s="28">
        <f>ROUND(C25/B25*100,1)</f>
        <v>97.7</v>
      </c>
      <c r="E25" s="30">
        <f>SUM(E26:E27)</f>
        <v>281.39999999999998</v>
      </c>
      <c r="F25" s="28">
        <f t="shared" ref="F25:F56" si="13">ROUND(E25/C25*100,1)</f>
        <v>100</v>
      </c>
      <c r="G25" s="30">
        <f>SUM(G26:G27)</f>
        <v>281.39999999999998</v>
      </c>
      <c r="H25" s="28">
        <f>ROUND(G25/E25*100,1)</f>
        <v>100</v>
      </c>
      <c r="I25" s="30">
        <f>SUM(I26:I27)</f>
        <v>281.39999999999998</v>
      </c>
      <c r="J25" s="28">
        <f>ROUND(I25/G25*100,1)</f>
        <v>100</v>
      </c>
      <c r="K25" s="30">
        <f>SUM(K26:K27)</f>
        <v>281.39999999999998</v>
      </c>
      <c r="L25" s="28">
        <f>ROUND(K25/I25*100,1)</f>
        <v>100</v>
      </c>
    </row>
    <row r="26" spans="1:12" ht="15.75" customHeight="1">
      <c r="A26" s="17" t="str">
        <f>'фонд начисленной заработной пла'!A26</f>
        <v>ООО "Курскзернопром"</v>
      </c>
      <c r="B26" s="18">
        <v>288</v>
      </c>
      <c r="C26" s="19">
        <v>281.39999999999998</v>
      </c>
      <c r="D26" s="20">
        <f t="shared" ref="D26:D89" si="14">ROUND(C26/B26*100,1)</f>
        <v>97.7</v>
      </c>
      <c r="E26" s="19">
        <v>281.39999999999998</v>
      </c>
      <c r="F26" s="20">
        <f t="shared" si="13"/>
        <v>100</v>
      </c>
      <c r="G26" s="19">
        <v>281.39999999999998</v>
      </c>
      <c r="H26" s="20">
        <f t="shared" ref="H26:H27" si="15">ROUND(G26/E26*100,1)</f>
        <v>100</v>
      </c>
      <c r="I26" s="19">
        <v>281.39999999999998</v>
      </c>
      <c r="J26" s="20">
        <f t="shared" ref="J26:J27" si="16">ROUND(I26/G26*100,1)</f>
        <v>100</v>
      </c>
      <c r="K26" s="19">
        <v>281.39999999999998</v>
      </c>
      <c r="L26" s="20">
        <f t="shared" ref="L26:L27" si="17">ROUND(K26/I26*100,1)</f>
        <v>100</v>
      </c>
    </row>
    <row r="27" spans="1:12" ht="13.5" customHeight="1">
      <c r="A27" s="17" t="str">
        <f>'фонд начисленной заработной пла'!A27</f>
        <v>прочие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hidden="1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hidden="1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hidden="1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hidden="1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9</v>
      </c>
      <c r="C34" s="27">
        <f>SUM(C35:C36)</f>
        <v>9</v>
      </c>
      <c r="D34" s="28">
        <f t="shared" si="14"/>
        <v>100</v>
      </c>
      <c r="E34" s="30">
        <f>SUM(E35:E36)</f>
        <v>0</v>
      </c>
      <c r="F34" s="28">
        <f t="shared" si="13"/>
        <v>0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МУП БО "Ромашка"</v>
      </c>
      <c r="B35" s="18">
        <v>9</v>
      </c>
      <c r="C35" s="19">
        <v>9</v>
      </c>
      <c r="D35" s="20">
        <f t="shared" si="14"/>
        <v>100</v>
      </c>
      <c r="E35" s="19"/>
      <c r="F35" s="20">
        <f t="shared" si="13"/>
        <v>0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/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4"/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24"/>
        <v>#DIV/0!</v>
      </c>
      <c r="G61" s="27">
        <f>SUM(G62:G63)</f>
        <v>0</v>
      </c>
      <c r="H61" s="28" t="e">
        <f t="shared" si="21"/>
        <v>#DIV/0!</v>
      </c>
      <c r="I61" s="27">
        <f>SUM(I62:I63)</f>
        <v>0</v>
      </c>
      <c r="J61" s="28" t="e">
        <f t="shared" si="22"/>
        <v>#DIV/0!</v>
      </c>
      <c r="K61" s="27">
        <f>SUM(K62:K63)</f>
        <v>0</v>
      </c>
      <c r="L61" s="28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4"/>
        <v>#DIV/0!</v>
      </c>
      <c r="E62" s="19"/>
      <c r="F62" s="20" t="e">
        <f t="shared" si="24"/>
        <v>#DIV/0!</v>
      </c>
      <c r="G62" s="19"/>
      <c r="H62" s="20" t="e">
        <f t="shared" si="21"/>
        <v>#DIV/0!</v>
      </c>
      <c r="I62" s="19"/>
      <c r="J62" s="20" t="e">
        <f t="shared" si="22"/>
        <v>#DIV/0!</v>
      </c>
      <c r="K62" s="19"/>
      <c r="L62" s="2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24"/>
        <v>#DIV/0!</v>
      </c>
      <c r="G67" s="27">
        <f>SUM(G68:G69)</f>
        <v>0</v>
      </c>
      <c r="H67" s="28" t="e">
        <f t="shared" si="21"/>
        <v>#DIV/0!</v>
      </c>
      <c r="I67" s="27">
        <f>SUM(I68:I69)</f>
        <v>0</v>
      </c>
      <c r="J67" s="28" t="e">
        <f t="shared" si="22"/>
        <v>#DIV/0!</v>
      </c>
      <c r="K67" s="27">
        <f>SUM(K68:K69)</f>
        <v>0</v>
      </c>
      <c r="L67" s="28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4"/>
        <v>#DIV/0!</v>
      </c>
      <c r="E68" s="19"/>
      <c r="F68" s="20" t="e">
        <f t="shared" si="24"/>
        <v>#DIV/0!</v>
      </c>
      <c r="G68" s="19"/>
      <c r="H68" s="20" t="e">
        <f t="shared" si="21"/>
        <v>#DIV/0!</v>
      </c>
      <c r="I68" s="19"/>
      <c r="J68" s="20" t="e">
        <f t="shared" si="22"/>
        <v>#DIV/0!</v>
      </c>
      <c r="K68" s="19"/>
      <c r="L68" s="2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44.4</v>
      </c>
      <c r="C94" s="37">
        <f>SUM(C95:C96)</f>
        <v>41.3</v>
      </c>
      <c r="D94" s="38">
        <f t="shared" si="26"/>
        <v>93</v>
      </c>
      <c r="E94" s="37">
        <f>SUM(E95:E96)</f>
        <v>49</v>
      </c>
      <c r="F94" s="38">
        <f t="shared" si="25"/>
        <v>118.6</v>
      </c>
      <c r="G94" s="37">
        <f>SUM(G95:G96)</f>
        <v>49</v>
      </c>
      <c r="H94" s="38">
        <f t="shared" si="21"/>
        <v>100</v>
      </c>
      <c r="I94" s="37">
        <f>SUM(I95:I96)</f>
        <v>49</v>
      </c>
      <c r="J94" s="38">
        <f t="shared" si="22"/>
        <v>100</v>
      </c>
      <c r="K94" s="37">
        <f>SUM(K95:K96)</f>
        <v>49</v>
      </c>
      <c r="L94" s="38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Щигровский филиал ОАО "Курскгаз"</v>
      </c>
      <c r="B95" s="64">
        <v>28</v>
      </c>
      <c r="C95" s="19">
        <v>27</v>
      </c>
      <c r="D95" s="20">
        <f t="shared" si="26"/>
        <v>96.4</v>
      </c>
      <c r="E95" s="19">
        <v>35</v>
      </c>
      <c r="F95" s="20">
        <f t="shared" si="25"/>
        <v>129.6</v>
      </c>
      <c r="G95" s="19">
        <v>35</v>
      </c>
      <c r="H95" s="20">
        <f t="shared" si="21"/>
        <v>100</v>
      </c>
      <c r="I95" s="19">
        <v>35</v>
      </c>
      <c r="J95" s="20">
        <f t="shared" si="22"/>
        <v>100</v>
      </c>
      <c r="K95" s="19">
        <v>35</v>
      </c>
      <c r="L95" s="2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прочие</v>
      </c>
      <c r="B96" s="64">
        <v>16.399999999999999</v>
      </c>
      <c r="C96" s="19">
        <v>14.3</v>
      </c>
      <c r="D96" s="20">
        <f t="shared" si="26"/>
        <v>87.2</v>
      </c>
      <c r="E96" s="19">
        <v>14</v>
      </c>
      <c r="F96" s="20">
        <f t="shared" si="25"/>
        <v>97.9</v>
      </c>
      <c r="G96" s="19">
        <v>14</v>
      </c>
      <c r="H96" s="20">
        <f t="shared" ref="H96:H159" si="27">ROUND(G96/E96*100,1)</f>
        <v>100</v>
      </c>
      <c r="I96" s="19">
        <v>14</v>
      </c>
      <c r="J96" s="20">
        <f t="shared" ref="J96:J152" si="28">ROUND(I96/G96*100,1)</f>
        <v>100</v>
      </c>
      <c r="K96" s="19">
        <v>14</v>
      </c>
      <c r="L96" s="2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45</v>
      </c>
      <c r="C97" s="37">
        <f>SUM(C98:C99)</f>
        <v>23</v>
      </c>
      <c r="D97" s="38">
        <f t="shared" si="26"/>
        <v>51.1</v>
      </c>
      <c r="E97" s="37">
        <f>SUM(E98:E99)</f>
        <v>23</v>
      </c>
      <c r="F97" s="38">
        <f t="shared" si="25"/>
        <v>100</v>
      </c>
      <c r="G97" s="37">
        <f>SUM(G98:G99)</f>
        <v>23</v>
      </c>
      <c r="H97" s="38">
        <f t="shared" si="27"/>
        <v>100</v>
      </c>
      <c r="I97" s="37">
        <f>SUM(I98:I99)</f>
        <v>23</v>
      </c>
      <c r="J97" s="38">
        <f t="shared" si="28"/>
        <v>100</v>
      </c>
      <c r="K97" s="37">
        <f>SUM(K98:K99)</f>
        <v>23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ООО "Курскоблводоканал"</v>
      </c>
      <c r="B98" s="64">
        <v>31</v>
      </c>
      <c r="C98" s="19">
        <v>8</v>
      </c>
      <c r="D98" s="20">
        <f t="shared" si="26"/>
        <v>25.8</v>
      </c>
      <c r="E98" s="19">
        <v>8</v>
      </c>
      <c r="F98" s="20">
        <f t="shared" si="25"/>
        <v>100</v>
      </c>
      <c r="G98" s="19">
        <v>8</v>
      </c>
      <c r="H98" s="20">
        <f t="shared" si="27"/>
        <v>100</v>
      </c>
      <c r="I98" s="19">
        <v>8</v>
      </c>
      <c r="J98" s="20">
        <f t="shared" si="28"/>
        <v>100</v>
      </c>
      <c r="K98" s="19">
        <v>8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МУП "Водоканал-Сервис"</v>
      </c>
      <c r="B99" s="64">
        <v>14</v>
      </c>
      <c r="C99" s="19">
        <v>15</v>
      </c>
      <c r="D99" s="20">
        <f t="shared" si="26"/>
        <v>107.1</v>
      </c>
      <c r="E99" s="19">
        <v>15</v>
      </c>
      <c r="F99" s="20">
        <f t="shared" si="25"/>
        <v>100</v>
      </c>
      <c r="G99" s="19">
        <v>15</v>
      </c>
      <c r="H99" s="20">
        <f t="shared" si="27"/>
        <v>100</v>
      </c>
      <c r="I99" s="19">
        <v>15</v>
      </c>
      <c r="J99" s="20">
        <f t="shared" si="28"/>
        <v>100</v>
      </c>
      <c r="K99" s="19">
        <v>15</v>
      </c>
      <c r="L99" s="2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6"/>
        <v>#DIV/0!</v>
      </c>
      <c r="E100" s="37">
        <f>SUM(E101:E103)</f>
        <v>0</v>
      </c>
      <c r="F100" s="38" t="e">
        <f t="shared" si="25"/>
        <v>#DIV/0!</v>
      </c>
      <c r="G100" s="37">
        <f>SUM(G101:G103)</f>
        <v>0</v>
      </c>
      <c r="H100" s="38" t="e">
        <f t="shared" si="27"/>
        <v>#DIV/0!</v>
      </c>
      <c r="I100" s="37">
        <f>SUM(I101:I103)</f>
        <v>0</v>
      </c>
      <c r="J100" s="38" t="e">
        <f t="shared" si="28"/>
        <v>#DIV/0!</v>
      </c>
      <c r="K100" s="37">
        <f>SUM(K101:K103)</f>
        <v>0</v>
      </c>
      <c r="L100" s="38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6"/>
        <v>#DIV/0!</v>
      </c>
      <c r="E101" s="19"/>
      <c r="F101" s="20" t="e">
        <f t="shared" si="25"/>
        <v>#DIV/0!</v>
      </c>
      <c r="G101" s="19"/>
      <c r="H101" s="20" t="e">
        <f t="shared" si="27"/>
        <v>#DIV/0!</v>
      </c>
      <c r="I101" s="19"/>
      <c r="J101" s="20" t="e">
        <f t="shared" si="28"/>
        <v>#DIV/0!</v>
      </c>
      <c r="K101" s="19"/>
      <c r="L101" s="2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6"/>
        <v>#DIV/0!</v>
      </c>
      <c r="E102" s="19"/>
      <c r="F102" s="20" t="e">
        <f t="shared" si="25"/>
        <v>#DIV/0!</v>
      </c>
      <c r="G102" s="19"/>
      <c r="H102" s="20" t="e">
        <f t="shared" si="27"/>
        <v>#DIV/0!</v>
      </c>
      <c r="I102" s="19"/>
      <c r="J102" s="20" t="e">
        <f t="shared" si="28"/>
        <v>#DIV/0!</v>
      </c>
      <c r="K102" s="19"/>
      <c r="L102" s="2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70</v>
      </c>
      <c r="C104" s="37">
        <f>SUM(C105:C107)</f>
        <v>60</v>
      </c>
      <c r="D104" s="38">
        <f t="shared" si="26"/>
        <v>85.7</v>
      </c>
      <c r="E104" s="37">
        <f>SUM(E105:E107)</f>
        <v>60</v>
      </c>
      <c r="F104" s="38">
        <f t="shared" si="25"/>
        <v>100</v>
      </c>
      <c r="G104" s="37">
        <f>SUM(G105:G107)</f>
        <v>60</v>
      </c>
      <c r="H104" s="38">
        <f t="shared" si="27"/>
        <v>100</v>
      </c>
      <c r="I104" s="37">
        <f>SUM(I105:I107)</f>
        <v>60</v>
      </c>
      <c r="J104" s="38">
        <f t="shared" si="28"/>
        <v>100</v>
      </c>
      <c r="K104" s="37">
        <f>SUM(K105:K107)</f>
        <v>60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" customHeight="1">
      <c r="A105" s="17" t="str">
        <f>'фонд начисленной заработной пла'!A105</f>
        <v>ООО "Магнит у дома"по Черемисиновскому району</v>
      </c>
      <c r="B105" s="64">
        <v>11</v>
      </c>
      <c r="C105" s="19">
        <v>11</v>
      </c>
      <c r="D105" s="20">
        <f t="shared" si="26"/>
        <v>100</v>
      </c>
      <c r="E105" s="19">
        <v>11</v>
      </c>
      <c r="F105" s="20">
        <f t="shared" si="25"/>
        <v>100</v>
      </c>
      <c r="G105" s="19">
        <v>11</v>
      </c>
      <c r="H105" s="20">
        <f t="shared" si="27"/>
        <v>100</v>
      </c>
      <c r="I105" s="19">
        <v>11</v>
      </c>
      <c r="J105" s="20">
        <f t="shared" si="28"/>
        <v>100</v>
      </c>
      <c r="K105" s="19">
        <v>11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4" customHeight="1">
      <c r="A106" s="17" t="str">
        <f>'фонд начисленной заработной пла'!A106</f>
        <v>ООО "Агроторг"4102-Пятерочка рп Черемисиново</v>
      </c>
      <c r="B106" s="64">
        <v>10</v>
      </c>
      <c r="C106" s="19">
        <v>10</v>
      </c>
      <c r="D106" s="20">
        <f t="shared" si="26"/>
        <v>100</v>
      </c>
      <c r="E106" s="19">
        <v>10</v>
      </c>
      <c r="F106" s="20">
        <f t="shared" si="25"/>
        <v>100</v>
      </c>
      <c r="G106" s="19">
        <v>10</v>
      </c>
      <c r="H106" s="20">
        <f t="shared" si="27"/>
        <v>100</v>
      </c>
      <c r="I106" s="19">
        <v>10</v>
      </c>
      <c r="J106" s="20">
        <f t="shared" si="28"/>
        <v>100</v>
      </c>
      <c r="K106" s="19">
        <v>10</v>
      </c>
      <c r="L106" s="2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прочие</v>
      </c>
      <c r="B107" s="64">
        <v>49</v>
      </c>
      <c r="C107" s="19">
        <v>39</v>
      </c>
      <c r="D107" s="20">
        <f t="shared" si="26"/>
        <v>79.599999999999994</v>
      </c>
      <c r="E107" s="19">
        <v>39</v>
      </c>
      <c r="F107" s="20">
        <f t="shared" si="25"/>
        <v>100</v>
      </c>
      <c r="G107" s="19">
        <v>39</v>
      </c>
      <c r="H107" s="20">
        <f t="shared" si="27"/>
        <v>100</v>
      </c>
      <c r="I107" s="19">
        <v>39</v>
      </c>
      <c r="J107" s="20">
        <f t="shared" si="28"/>
        <v>100</v>
      </c>
      <c r="K107" s="19">
        <v>39</v>
      </c>
      <c r="L107" s="2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108.1</v>
      </c>
      <c r="C108" s="37">
        <f>SUM(C109:C111)</f>
        <v>108.7</v>
      </c>
      <c r="D108" s="38">
        <f t="shared" si="26"/>
        <v>100.6</v>
      </c>
      <c r="E108" s="37">
        <f>SUM(E109:E111)</f>
        <v>108.7</v>
      </c>
      <c r="F108" s="38">
        <f t="shared" si="25"/>
        <v>100</v>
      </c>
      <c r="G108" s="37">
        <f>SUM(G109:G111)</f>
        <v>108.7</v>
      </c>
      <c r="H108" s="38">
        <f t="shared" si="27"/>
        <v>100</v>
      </c>
      <c r="I108" s="37">
        <f>SUM(I109:I111)</f>
        <v>108.7</v>
      </c>
      <c r="J108" s="38">
        <f t="shared" si="28"/>
        <v>100</v>
      </c>
      <c r="K108" s="37">
        <f>SUM(K109:K111)</f>
        <v>108.7</v>
      </c>
      <c r="L108" s="38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32.25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v>108.1</v>
      </c>
      <c r="C109" s="19">
        <v>108.7</v>
      </c>
      <c r="D109" s="20">
        <f t="shared" si="26"/>
        <v>100.6</v>
      </c>
      <c r="E109" s="19">
        <v>108.7</v>
      </c>
      <c r="F109" s="20">
        <f t="shared" si="25"/>
        <v>100</v>
      </c>
      <c r="G109" s="19">
        <v>108.7</v>
      </c>
      <c r="H109" s="20">
        <f t="shared" si="27"/>
        <v>100</v>
      </c>
      <c r="I109" s="19">
        <v>108.7</v>
      </c>
      <c r="J109" s="20">
        <f t="shared" si="28"/>
        <v>100</v>
      </c>
      <c r="K109" s="19">
        <v>108.7</v>
      </c>
      <c r="L109" s="2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idden="1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idden="1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36" t="s">
        <v>9</v>
      </c>
      <c r="B116" s="37">
        <f>SUM(B117:B119)</f>
        <v>472.4</v>
      </c>
      <c r="C116" s="37">
        <f>SUM(C117:C119)</f>
        <v>485.4</v>
      </c>
      <c r="D116" s="38">
        <f t="shared" si="26"/>
        <v>102.8</v>
      </c>
      <c r="E116" s="37">
        <f>SUM(E117:E119)</f>
        <v>477.7</v>
      </c>
      <c r="F116" s="38">
        <f t="shared" si="25"/>
        <v>98.4</v>
      </c>
      <c r="G116" s="37">
        <f>SUM(G117:G119)</f>
        <v>486.7</v>
      </c>
      <c r="H116" s="38">
        <f t="shared" si="27"/>
        <v>101.9</v>
      </c>
      <c r="I116" s="37">
        <f>SUM(I117:I119)</f>
        <v>486.7</v>
      </c>
      <c r="J116" s="38">
        <f t="shared" si="28"/>
        <v>100</v>
      </c>
      <c r="K116" s="37">
        <f>SUM(K117:K119)</f>
        <v>486.7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17">
        <f>'фонд начисленной заработной пла'!A117</f>
        <v>0</v>
      </c>
      <c r="B117" s="37">
        <v>472.4</v>
      </c>
      <c r="C117" s="19">
        <v>485.4</v>
      </c>
      <c r="D117" s="19">
        <f t="shared" si="26"/>
        <v>102.8</v>
      </c>
      <c r="E117" s="19">
        <v>477.7</v>
      </c>
      <c r="F117" s="20">
        <f t="shared" si="25"/>
        <v>98.4</v>
      </c>
      <c r="G117" s="19">
        <v>486.7</v>
      </c>
      <c r="H117" s="20">
        <f t="shared" si="27"/>
        <v>101.9</v>
      </c>
      <c r="I117" s="19">
        <v>486.7</v>
      </c>
      <c r="J117" s="20">
        <f t="shared" si="28"/>
        <v>100</v>
      </c>
      <c r="K117" s="19">
        <v>486.7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6"/>
        <v>#DIV/0!</v>
      </c>
      <c r="E118" s="19"/>
      <c r="F118" s="20" t="e">
        <f t="shared" si="25"/>
        <v>#DIV/0!</v>
      </c>
      <c r="G118" s="19"/>
      <c r="H118" s="20" t="e">
        <f t="shared" si="27"/>
        <v>#DIV/0!</v>
      </c>
      <c r="I118" s="19"/>
      <c r="J118" s="20" t="e">
        <f t="shared" si="28"/>
        <v>#DIV/0!</v>
      </c>
      <c r="K118" s="19"/>
      <c r="L118" s="2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6"/>
        <v>#DIV/0!</v>
      </c>
      <c r="E119" s="19"/>
      <c r="F119" s="20" t="e">
        <f t="shared" si="25"/>
        <v>#DIV/0!</v>
      </c>
      <c r="G119" s="19"/>
      <c r="H119" s="20" t="e">
        <f t="shared" si="27"/>
        <v>#DIV/0!</v>
      </c>
      <c r="I119" s="19"/>
      <c r="J119" s="20" t="e">
        <f t="shared" si="28"/>
        <v>#DIV/0!</v>
      </c>
      <c r="K119" s="19"/>
      <c r="L119" s="2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124.3</v>
      </c>
      <c r="C121" s="37">
        <f>SUM(C122:C124)</f>
        <v>130</v>
      </c>
      <c r="D121" s="38">
        <f t="shared" si="26"/>
        <v>104.6</v>
      </c>
      <c r="E121" s="37">
        <f>SUM(E122:E124)</f>
        <v>130</v>
      </c>
      <c r="F121" s="38">
        <f>ROUND(E121/C121*100,1)</f>
        <v>100</v>
      </c>
      <c r="G121" s="37">
        <f>SUM(G122:G124)</f>
        <v>130</v>
      </c>
      <c r="H121" s="38">
        <f t="shared" ref="H121" si="30">ROUND(G121/E121*100,1)</f>
        <v>100</v>
      </c>
      <c r="I121" s="37">
        <f>SUM(I122:I124)</f>
        <v>130</v>
      </c>
      <c r="J121" s="38">
        <f t="shared" ref="J121" si="31">ROUND(I121/G121*100,1)</f>
        <v>100</v>
      </c>
      <c r="K121" s="37">
        <f>SUM(K122:K124)</f>
        <v>130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17" t="str">
        <f>'фонд начисленной заработной пла'!A122</f>
        <v>Администрация Черемисиновского района</v>
      </c>
      <c r="B122" s="64">
        <v>40</v>
      </c>
      <c r="C122" s="19">
        <v>41</v>
      </c>
      <c r="D122" s="19">
        <f t="shared" si="26"/>
        <v>102.5</v>
      </c>
      <c r="E122" s="19">
        <v>41</v>
      </c>
      <c r="F122" s="20">
        <f>ROUND(E122/C122*100,1)</f>
        <v>100</v>
      </c>
      <c r="G122" s="19">
        <v>41</v>
      </c>
      <c r="H122" s="20">
        <f t="shared" si="27"/>
        <v>100</v>
      </c>
      <c r="I122" s="19">
        <v>41</v>
      </c>
      <c r="J122" s="20">
        <f t="shared" si="28"/>
        <v>100</v>
      </c>
      <c r="K122" s="19">
        <v>41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Администрации муниципальных образований</v>
      </c>
      <c r="B123" s="64">
        <v>38.6</v>
      </c>
      <c r="C123" s="19">
        <v>44</v>
      </c>
      <c r="D123" s="19">
        <f t="shared" si="26"/>
        <v>114</v>
      </c>
      <c r="E123" s="19">
        <v>44</v>
      </c>
      <c r="F123" s="20">
        <f>ROUND(E123/C123*100,1)</f>
        <v>100</v>
      </c>
      <c r="G123" s="19">
        <v>44</v>
      </c>
      <c r="H123" s="20">
        <f t="shared" si="27"/>
        <v>100</v>
      </c>
      <c r="I123" s="19">
        <v>44</v>
      </c>
      <c r="J123" s="20">
        <f t="shared" si="28"/>
        <v>100</v>
      </c>
      <c r="K123" s="19">
        <v>44</v>
      </c>
      <c r="L123" s="2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прочие</v>
      </c>
      <c r="B124" s="64">
        <v>45.7</v>
      </c>
      <c r="C124" s="19">
        <v>45</v>
      </c>
      <c r="D124" s="19">
        <f t="shared" si="26"/>
        <v>98.5</v>
      </c>
      <c r="E124" s="19">
        <v>45</v>
      </c>
      <c r="F124" s="20">
        <f>ROUND(E124/C124*100,1)</f>
        <v>100</v>
      </c>
      <c r="G124" s="19">
        <v>45</v>
      </c>
      <c r="H124" s="20">
        <f t="shared" si="27"/>
        <v>100</v>
      </c>
      <c r="I124" s="19">
        <v>45</v>
      </c>
      <c r="J124" s="20">
        <f t="shared" si="28"/>
        <v>100</v>
      </c>
      <c r="K124" s="19">
        <v>45</v>
      </c>
      <c r="L124" s="2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39">
        <f>ROUND(B127+B130+B133,1)</f>
        <v>828.7</v>
      </c>
      <c r="C125" s="39">
        <f>ROUND(C127+C130+C133,1)</f>
        <v>799.4</v>
      </c>
      <c r="D125" s="37">
        <f t="shared" si="26"/>
        <v>96.5</v>
      </c>
      <c r="E125" s="39">
        <f>ROUND(E127+E130+E133,1)</f>
        <v>799.4</v>
      </c>
      <c r="F125" s="37">
        <f>ROUND(E125/C125*100,1)</f>
        <v>100</v>
      </c>
      <c r="G125" s="39">
        <f>ROUND(G127+G130+G133,1)</f>
        <v>799.4</v>
      </c>
      <c r="H125" s="37">
        <f t="shared" si="27"/>
        <v>100</v>
      </c>
      <c r="I125" s="39">
        <f>ROUND(I127+I130+I133,1)</f>
        <v>799.4</v>
      </c>
      <c r="J125" s="37">
        <f t="shared" si="28"/>
        <v>100</v>
      </c>
      <c r="K125" s="39">
        <f>ROUND(K127+K130+K133,1)</f>
        <v>799.4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384.4</v>
      </c>
      <c r="C127" s="37">
        <f>SUM(C128:C129)</f>
        <v>377.90000000000003</v>
      </c>
      <c r="D127" s="42">
        <f t="shared" si="26"/>
        <v>98.3</v>
      </c>
      <c r="E127" s="37">
        <f t="shared" ref="E127:K127" si="33">SUM(E128:E129)</f>
        <v>377.90000000000003</v>
      </c>
      <c r="F127" s="42">
        <f t="shared" ref="F127:F136" si="34">ROUND(E127/C127*100,1)</f>
        <v>100</v>
      </c>
      <c r="G127" s="37">
        <f t="shared" si="33"/>
        <v>377.90000000000003</v>
      </c>
      <c r="H127" s="42">
        <f t="shared" si="27"/>
        <v>100</v>
      </c>
      <c r="I127" s="37">
        <f t="shared" si="33"/>
        <v>377.90000000000003</v>
      </c>
      <c r="J127" s="42">
        <f t="shared" si="28"/>
        <v>100</v>
      </c>
      <c r="K127" s="37">
        <f t="shared" si="33"/>
        <v>377.90000000000003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4">
        <v>67.099999999999994</v>
      </c>
      <c r="C128" s="19">
        <v>65.8</v>
      </c>
      <c r="D128" s="20">
        <f t="shared" si="26"/>
        <v>98.1</v>
      </c>
      <c r="E128" s="19">
        <v>65.8</v>
      </c>
      <c r="F128" s="20">
        <f t="shared" si="34"/>
        <v>100</v>
      </c>
      <c r="G128" s="19">
        <v>65.8</v>
      </c>
      <c r="H128" s="20">
        <f t="shared" si="27"/>
        <v>100</v>
      </c>
      <c r="I128" s="19">
        <v>65.8</v>
      </c>
      <c r="J128" s="20">
        <f t="shared" si="28"/>
        <v>100</v>
      </c>
      <c r="K128" s="19">
        <v>65.8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прочие</v>
      </c>
      <c r="B129" s="64">
        <v>317.3</v>
      </c>
      <c r="C129" s="19">
        <v>312.10000000000002</v>
      </c>
      <c r="D129" s="20">
        <f t="shared" si="26"/>
        <v>98.4</v>
      </c>
      <c r="E129" s="19">
        <v>312.10000000000002</v>
      </c>
      <c r="F129" s="20">
        <f t="shared" si="34"/>
        <v>100</v>
      </c>
      <c r="G129" s="19">
        <v>312.10000000000002</v>
      </c>
      <c r="H129" s="20">
        <f t="shared" si="27"/>
        <v>100</v>
      </c>
      <c r="I129" s="19">
        <v>312.10000000000002</v>
      </c>
      <c r="J129" s="20">
        <f t="shared" si="28"/>
        <v>100</v>
      </c>
      <c r="K129" s="19">
        <v>312.10000000000002</v>
      </c>
      <c r="L129" s="2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359</v>
      </c>
      <c r="C130" s="37">
        <f>SUM(C131:C132)</f>
        <v>332.5</v>
      </c>
      <c r="D130" s="42">
        <f t="shared" si="26"/>
        <v>92.6</v>
      </c>
      <c r="E130" s="37">
        <f t="shared" ref="E130" si="35">SUM(E131:E132)</f>
        <v>332.5</v>
      </c>
      <c r="F130" s="42">
        <f t="shared" si="34"/>
        <v>100</v>
      </c>
      <c r="G130" s="37">
        <f t="shared" ref="G130" si="36">SUM(G131:G132)</f>
        <v>332.5</v>
      </c>
      <c r="H130" s="42">
        <f t="shared" si="27"/>
        <v>100</v>
      </c>
      <c r="I130" s="37">
        <f t="shared" ref="I130" si="37">SUM(I131:I132)</f>
        <v>332.5</v>
      </c>
      <c r="J130" s="42">
        <f t="shared" si="28"/>
        <v>100</v>
      </c>
      <c r="K130" s="37">
        <f t="shared" ref="K130" si="38">SUM(K131:K132)</f>
        <v>332.5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ОБУЗ "Черемисиновская ЦРБ"</v>
      </c>
      <c r="B131" s="64">
        <v>234</v>
      </c>
      <c r="C131" s="19">
        <v>207</v>
      </c>
      <c r="D131" s="20">
        <f t="shared" si="26"/>
        <v>88.5</v>
      </c>
      <c r="E131" s="19">
        <v>207</v>
      </c>
      <c r="F131" s="20">
        <f t="shared" si="34"/>
        <v>100</v>
      </c>
      <c r="G131" s="19">
        <v>207</v>
      </c>
      <c r="H131" s="20">
        <f t="shared" si="27"/>
        <v>100</v>
      </c>
      <c r="I131" s="19">
        <v>207</v>
      </c>
      <c r="J131" s="20">
        <f t="shared" si="28"/>
        <v>100</v>
      </c>
      <c r="K131" s="19">
        <v>207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прочие</v>
      </c>
      <c r="B132" s="64">
        <v>125</v>
      </c>
      <c r="C132" s="19">
        <v>125.5</v>
      </c>
      <c r="D132" s="20">
        <f t="shared" si="26"/>
        <v>100.4</v>
      </c>
      <c r="E132" s="19">
        <v>125.5</v>
      </c>
      <c r="F132" s="20">
        <f t="shared" si="34"/>
        <v>100</v>
      </c>
      <c r="G132" s="19">
        <v>125.5</v>
      </c>
      <c r="H132" s="20">
        <f t="shared" si="27"/>
        <v>100</v>
      </c>
      <c r="I132" s="19">
        <v>125.5</v>
      </c>
      <c r="J132" s="20">
        <f t="shared" si="28"/>
        <v>100</v>
      </c>
      <c r="K132" s="19">
        <v>125.5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>SUM(B134:B135)</f>
        <v>85.300000000000011</v>
      </c>
      <c r="C133" s="37">
        <f>SUM(C134:C135)</f>
        <v>89</v>
      </c>
      <c r="D133" s="42">
        <f t="shared" si="26"/>
        <v>104.3</v>
      </c>
      <c r="E133" s="37">
        <f t="shared" ref="E133" si="39">SUM(E134:E135)</f>
        <v>89</v>
      </c>
      <c r="F133" s="42">
        <f t="shared" si="34"/>
        <v>100</v>
      </c>
      <c r="G133" s="37">
        <f t="shared" ref="G133" si="40">SUM(G134:G135)</f>
        <v>89</v>
      </c>
      <c r="H133" s="42">
        <f t="shared" si="27"/>
        <v>100</v>
      </c>
      <c r="I133" s="37">
        <f t="shared" ref="I133" si="41">SUM(I134:I135)</f>
        <v>89</v>
      </c>
      <c r="J133" s="42">
        <f t="shared" si="28"/>
        <v>100</v>
      </c>
      <c r="K133" s="37">
        <f t="shared" ref="K133" si="42">SUM(K134:K135)</f>
        <v>89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Районный Дом культуры</v>
      </c>
      <c r="B134" s="64">
        <v>9.4</v>
      </c>
      <c r="C134" s="64">
        <v>11</v>
      </c>
      <c r="D134" s="20">
        <f t="shared" si="26"/>
        <v>117</v>
      </c>
      <c r="E134" s="19">
        <v>11</v>
      </c>
      <c r="F134" s="20">
        <f t="shared" si="34"/>
        <v>100</v>
      </c>
      <c r="G134" s="19">
        <v>11</v>
      </c>
      <c r="H134" s="20">
        <f t="shared" si="27"/>
        <v>100</v>
      </c>
      <c r="I134" s="19">
        <v>11</v>
      </c>
      <c r="J134" s="20">
        <f t="shared" si="28"/>
        <v>100</v>
      </c>
      <c r="K134" s="19">
        <v>11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прочие</v>
      </c>
      <c r="B135" s="64">
        <v>75.900000000000006</v>
      </c>
      <c r="C135" s="64">
        <v>78</v>
      </c>
      <c r="D135" s="20">
        <f t="shared" si="26"/>
        <v>102.8</v>
      </c>
      <c r="E135" s="19">
        <v>78</v>
      </c>
      <c r="F135" s="20">
        <f t="shared" si="34"/>
        <v>100</v>
      </c>
      <c r="G135" s="19">
        <v>78</v>
      </c>
      <c r="H135" s="20">
        <f t="shared" si="27"/>
        <v>100</v>
      </c>
      <c r="I135" s="19">
        <v>78</v>
      </c>
      <c r="J135" s="20">
        <f t="shared" si="28"/>
        <v>100</v>
      </c>
      <c r="K135" s="19">
        <v>78</v>
      </c>
      <c r="L135" s="2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>
        <f>B8-B125-B121</f>
        <v>1348.6</v>
      </c>
      <c r="C136" s="39">
        <f>C8-C125-C121</f>
        <v>1316.7999999999997</v>
      </c>
      <c r="D136" s="37">
        <f>ROUND(C136/B136*100,1)</f>
        <v>97.6</v>
      </c>
      <c r="E136" s="39">
        <f>E8-E125-E121</f>
        <v>1307.7999999999997</v>
      </c>
      <c r="F136" s="37">
        <f t="shared" si="34"/>
        <v>99.3</v>
      </c>
      <c r="G136" s="39">
        <f>G8-G125-G121</f>
        <v>1316.7999999999997</v>
      </c>
      <c r="H136" s="37">
        <f t="shared" si="27"/>
        <v>100.7</v>
      </c>
      <c r="I136" s="39">
        <f>I8-I125-I121</f>
        <v>1316.7999999999997</v>
      </c>
      <c r="J136" s="37">
        <f t="shared" si="28"/>
        <v>100</v>
      </c>
      <c r="K136" s="39">
        <f>K8-K125-K121</f>
        <v>1316.7999999999997</v>
      </c>
      <c r="L136" s="37">
        <f t="shared" si="29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3.5" customHeight="1">
      <c r="A140" s="43" t="str">
        <f>'фонд начисленной заработной пла'!A140</f>
        <v>Поселок Черемисиново</v>
      </c>
      <c r="B140" s="41">
        <v>1648.6</v>
      </c>
      <c r="C140" s="41">
        <v>1155.5999999999999</v>
      </c>
      <c r="D140" s="42">
        <f t="shared" ref="D140:D148" si="43">ROUND(C140/B140*100,1)</f>
        <v>70.099999999999994</v>
      </c>
      <c r="E140" s="41">
        <v>1146.5999999999999</v>
      </c>
      <c r="F140" s="42">
        <f t="shared" ref="F140:F148" si="44">ROUND(E140/C140*100,1)</f>
        <v>99.2</v>
      </c>
      <c r="G140" s="41">
        <v>1155.5999999999999</v>
      </c>
      <c r="H140" s="42">
        <f t="shared" ref="H140:H148" si="45">ROUND(G140/E140*100,1)</f>
        <v>100.8</v>
      </c>
      <c r="I140" s="41">
        <v>1155.5999999999999</v>
      </c>
      <c r="J140" s="42">
        <f t="shared" si="28"/>
        <v>100</v>
      </c>
      <c r="K140" s="41">
        <v>1155.5999999999999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" customHeight="1">
      <c r="A141" s="43" t="str">
        <f>'фонд начисленной заработной пла'!A141</f>
        <v>Краснополянский</v>
      </c>
      <c r="B141" s="41">
        <v>163.4</v>
      </c>
      <c r="C141" s="41">
        <v>288.2</v>
      </c>
      <c r="D141" s="42">
        <f t="shared" si="43"/>
        <v>176.4</v>
      </c>
      <c r="E141" s="41">
        <v>288.2</v>
      </c>
      <c r="F141" s="42">
        <f t="shared" si="44"/>
        <v>100</v>
      </c>
      <c r="G141" s="41">
        <v>288.2</v>
      </c>
      <c r="H141" s="42">
        <f t="shared" si="45"/>
        <v>100</v>
      </c>
      <c r="I141" s="41">
        <v>288.2</v>
      </c>
      <c r="J141" s="42">
        <f t="shared" si="28"/>
        <v>100</v>
      </c>
      <c r="K141" s="41">
        <v>288.2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4.25" customHeight="1">
      <c r="A142" s="43" t="str">
        <f>'фонд начисленной заработной пла'!A142</f>
        <v>Михайловский</v>
      </c>
      <c r="B142" s="41">
        <v>43.4</v>
      </c>
      <c r="C142" s="41">
        <v>142.6</v>
      </c>
      <c r="D142" s="42">
        <f t="shared" si="43"/>
        <v>328.6</v>
      </c>
      <c r="E142" s="41">
        <v>142.6</v>
      </c>
      <c r="F142" s="42">
        <f t="shared" si="44"/>
        <v>100</v>
      </c>
      <c r="G142" s="41">
        <v>142.6</v>
      </c>
      <c r="H142" s="42">
        <f t="shared" si="45"/>
        <v>100</v>
      </c>
      <c r="I142" s="41">
        <v>142.6</v>
      </c>
      <c r="J142" s="42">
        <f t="shared" si="28"/>
        <v>100</v>
      </c>
      <c r="K142" s="41">
        <v>142.6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4.25" customHeight="1">
      <c r="A143" s="43" t="str">
        <f>'фонд начисленной заработной пла'!A143</f>
        <v>Ниженский</v>
      </c>
      <c r="B143" s="41">
        <v>93.3</v>
      </c>
      <c r="C143" s="41">
        <v>91.3</v>
      </c>
      <c r="D143" s="42">
        <f t="shared" si="43"/>
        <v>97.9</v>
      </c>
      <c r="E143" s="41">
        <v>91.3</v>
      </c>
      <c r="F143" s="42">
        <f t="shared" si="44"/>
        <v>100</v>
      </c>
      <c r="G143" s="41">
        <v>91.3</v>
      </c>
      <c r="H143" s="42">
        <f t="shared" si="45"/>
        <v>100</v>
      </c>
      <c r="I143" s="41">
        <v>91.3</v>
      </c>
      <c r="J143" s="42">
        <f t="shared" si="28"/>
        <v>100</v>
      </c>
      <c r="K143" s="41">
        <v>91.3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4.25" customHeight="1">
      <c r="A144" s="43" t="str">
        <f>'фонд начисленной заработной пла'!A144</f>
        <v>Петровский</v>
      </c>
      <c r="B144" s="41">
        <v>40.1</v>
      </c>
      <c r="C144" s="41">
        <v>61.9</v>
      </c>
      <c r="D144" s="42">
        <f t="shared" si="43"/>
        <v>154.4</v>
      </c>
      <c r="E144" s="41">
        <v>61.9</v>
      </c>
      <c r="F144" s="42">
        <f t="shared" si="44"/>
        <v>100</v>
      </c>
      <c r="G144" s="41">
        <v>61.9</v>
      </c>
      <c r="H144" s="42">
        <f t="shared" si="45"/>
        <v>100</v>
      </c>
      <c r="I144" s="41">
        <v>61.9</v>
      </c>
      <c r="J144" s="42">
        <f t="shared" si="28"/>
        <v>100</v>
      </c>
      <c r="K144" s="41">
        <v>61.9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3.5" customHeight="1">
      <c r="A145" s="43" t="str">
        <f>'фонд начисленной заработной пла'!A145</f>
        <v>Покровский</v>
      </c>
      <c r="B145" s="41">
        <v>62.5</v>
      </c>
      <c r="C145" s="41">
        <v>158.6</v>
      </c>
      <c r="D145" s="42">
        <f t="shared" si="43"/>
        <v>253.8</v>
      </c>
      <c r="E145" s="41">
        <v>158.6</v>
      </c>
      <c r="F145" s="42">
        <f t="shared" si="44"/>
        <v>100</v>
      </c>
      <c r="G145" s="41">
        <v>158.6</v>
      </c>
      <c r="H145" s="42">
        <f t="shared" si="45"/>
        <v>100</v>
      </c>
      <c r="I145" s="41">
        <v>158.6</v>
      </c>
      <c r="J145" s="42">
        <f t="shared" si="28"/>
        <v>100</v>
      </c>
      <c r="K145" s="41">
        <v>158.6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" customHeight="1">
      <c r="A146" s="43" t="str">
        <f>'фонд начисленной заработной пла'!A146</f>
        <v>Русановский</v>
      </c>
      <c r="B146" s="41">
        <v>158.69999999999999</v>
      </c>
      <c r="C146" s="41">
        <v>226</v>
      </c>
      <c r="D146" s="42">
        <f t="shared" si="43"/>
        <v>142.4</v>
      </c>
      <c r="E146" s="41">
        <v>226</v>
      </c>
      <c r="F146" s="42">
        <f t="shared" si="44"/>
        <v>100</v>
      </c>
      <c r="G146" s="41">
        <v>226</v>
      </c>
      <c r="H146" s="42">
        <f t="shared" si="45"/>
        <v>100</v>
      </c>
      <c r="I146" s="41">
        <v>226</v>
      </c>
      <c r="J146" s="42">
        <f t="shared" si="28"/>
        <v>100</v>
      </c>
      <c r="K146" s="41">
        <v>226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" customHeight="1">
      <c r="A147" s="43" t="str">
        <f>'фонд начисленной заработной пла'!A147</f>
        <v>Стакановский</v>
      </c>
      <c r="B147" s="41">
        <v>87</v>
      </c>
      <c r="C147" s="41">
        <v>116.6</v>
      </c>
      <c r="D147" s="42">
        <f t="shared" si="43"/>
        <v>134</v>
      </c>
      <c r="E147" s="41">
        <v>116.6</v>
      </c>
      <c r="F147" s="42">
        <f t="shared" si="44"/>
        <v>100</v>
      </c>
      <c r="G147" s="41">
        <v>116.6</v>
      </c>
      <c r="H147" s="42">
        <f t="shared" si="45"/>
        <v>100</v>
      </c>
      <c r="I147" s="41">
        <v>116.6</v>
      </c>
      <c r="J147" s="42">
        <f t="shared" si="28"/>
        <v>100</v>
      </c>
      <c r="K147" s="41">
        <v>116.6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3.5" customHeight="1">
      <c r="A148" s="43" t="str">
        <f>'фонд начисленной заработной пла'!A148</f>
        <v>Удеревский</v>
      </c>
      <c r="B148" s="41">
        <v>4.5999999999999996</v>
      </c>
      <c r="C148" s="41">
        <v>5.4</v>
      </c>
      <c r="D148" s="42">
        <f t="shared" si="43"/>
        <v>117.4</v>
      </c>
      <c r="E148" s="41">
        <v>5.4</v>
      </c>
      <c r="F148" s="42">
        <f t="shared" si="44"/>
        <v>100</v>
      </c>
      <c r="G148" s="41">
        <v>5.4</v>
      </c>
      <c r="H148" s="42">
        <f t="shared" si="45"/>
        <v>100</v>
      </c>
      <c r="I148" s="41">
        <v>5.4</v>
      </c>
      <c r="J148" s="42">
        <f t="shared" si="28"/>
        <v>100</v>
      </c>
      <c r="K148" s="41">
        <v>5.4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43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ref="D149:D161" si="46">ROUND(C149/B149*100,1)</f>
        <v>#DIV/0!</v>
      </c>
      <c r="E149" s="41"/>
      <c r="F149" s="42" t="e">
        <f t="shared" ref="F149:F161" si="47">ROUND(E149/C149*100,1)</f>
        <v>#DIV/0!</v>
      </c>
      <c r="G149" s="41"/>
      <c r="H149" s="42" t="e">
        <f t="shared" si="27"/>
        <v>#DIV/0!</v>
      </c>
      <c r="I149" s="41"/>
      <c r="J149" s="42" t="e">
        <f t="shared" si="28"/>
        <v>#DIV/0!</v>
      </c>
      <c r="K149" s="41"/>
      <c r="L149" s="42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43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46"/>
        <v>#DIV/0!</v>
      </c>
      <c r="E150" s="41"/>
      <c r="F150" s="42" t="e">
        <f t="shared" si="47"/>
        <v>#DIV/0!</v>
      </c>
      <c r="G150" s="41"/>
      <c r="H150" s="42" t="e">
        <f t="shared" si="27"/>
        <v>#DIV/0!</v>
      </c>
      <c r="I150" s="41"/>
      <c r="J150" s="42" t="e">
        <f t="shared" si="28"/>
        <v>#DIV/0!</v>
      </c>
      <c r="K150" s="41"/>
      <c r="L150" s="42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43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46"/>
        <v>#DIV/0!</v>
      </c>
      <c r="E151" s="41"/>
      <c r="F151" s="42" t="e">
        <f t="shared" si="47"/>
        <v>#DIV/0!</v>
      </c>
      <c r="G151" s="41"/>
      <c r="H151" s="42" t="e">
        <f t="shared" si="27"/>
        <v>#DIV/0!</v>
      </c>
      <c r="I151" s="41"/>
      <c r="J151" s="42" t="e">
        <f t="shared" si="28"/>
        <v>#DIV/0!</v>
      </c>
      <c r="K151" s="41"/>
      <c r="L151" s="42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43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46"/>
        <v>#DIV/0!</v>
      </c>
      <c r="E152" s="41"/>
      <c r="F152" s="42" t="e">
        <f t="shared" si="47"/>
        <v>#DIV/0!</v>
      </c>
      <c r="G152" s="41"/>
      <c r="H152" s="42" t="e">
        <f t="shared" si="27"/>
        <v>#DIV/0!</v>
      </c>
      <c r="I152" s="41"/>
      <c r="J152" s="42" t="e">
        <f t="shared" si="28"/>
        <v>#DIV/0!</v>
      </c>
      <c r="K152" s="41"/>
      <c r="L152" s="42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43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46"/>
        <v>#DIV/0!</v>
      </c>
      <c r="E153" s="41"/>
      <c r="F153" s="42" t="e">
        <f t="shared" si="47"/>
        <v>#DIV/0!</v>
      </c>
      <c r="G153" s="41"/>
      <c r="H153" s="42" t="e">
        <f t="shared" si="27"/>
        <v>#DIV/0!</v>
      </c>
      <c r="I153" s="41"/>
      <c r="J153" s="42" t="e">
        <f>ROUND(I153/G153*100,1)</f>
        <v>#DIV/0!</v>
      </c>
      <c r="K153" s="41"/>
      <c r="L153" s="42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43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46"/>
        <v>#DIV/0!</v>
      </c>
      <c r="E154" s="41"/>
      <c r="F154" s="42" t="e">
        <f t="shared" si="47"/>
        <v>#DIV/0!</v>
      </c>
      <c r="G154" s="41"/>
      <c r="H154" s="42" t="e">
        <f t="shared" si="27"/>
        <v>#DIV/0!</v>
      </c>
      <c r="I154" s="41"/>
      <c r="J154" s="42" t="e">
        <f t="shared" ref="J154:J161" si="48">ROUND(I154/G154*100,1)</f>
        <v>#DIV/0!</v>
      </c>
      <c r="K154" s="41"/>
      <c r="L154" s="42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43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46"/>
        <v>#DIV/0!</v>
      </c>
      <c r="E155" s="41"/>
      <c r="F155" s="42" t="e">
        <f t="shared" si="47"/>
        <v>#DIV/0!</v>
      </c>
      <c r="G155" s="41"/>
      <c r="H155" s="42" t="e">
        <f t="shared" si="27"/>
        <v>#DIV/0!</v>
      </c>
      <c r="I155" s="41"/>
      <c r="J155" s="42" t="e">
        <f t="shared" si="48"/>
        <v>#DIV/0!</v>
      </c>
      <c r="K155" s="41"/>
      <c r="L155" s="42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43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46"/>
        <v>#DIV/0!</v>
      </c>
      <c r="E156" s="41"/>
      <c r="F156" s="42" t="e">
        <f t="shared" si="47"/>
        <v>#DIV/0!</v>
      </c>
      <c r="G156" s="41"/>
      <c r="H156" s="42" t="e">
        <f t="shared" si="27"/>
        <v>#DIV/0!</v>
      </c>
      <c r="I156" s="41"/>
      <c r="J156" s="42" t="e">
        <f t="shared" si="48"/>
        <v>#DIV/0!</v>
      </c>
      <c r="K156" s="41"/>
      <c r="L156" s="42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43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46"/>
        <v>#DIV/0!</v>
      </c>
      <c r="E157" s="41"/>
      <c r="F157" s="42" t="e">
        <f t="shared" si="47"/>
        <v>#DIV/0!</v>
      </c>
      <c r="G157" s="41"/>
      <c r="H157" s="42" t="e">
        <f t="shared" si="27"/>
        <v>#DIV/0!</v>
      </c>
      <c r="I157" s="41"/>
      <c r="J157" s="42" t="e">
        <f t="shared" si="48"/>
        <v>#DIV/0!</v>
      </c>
      <c r="K157" s="41"/>
      <c r="L157" s="42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6"/>
        <v>#DIV/0!</v>
      </c>
      <c r="E158" s="41"/>
      <c r="F158" s="42" t="e">
        <f t="shared" si="47"/>
        <v>#DIV/0!</v>
      </c>
      <c r="G158" s="41"/>
      <c r="H158" s="42" t="e">
        <f t="shared" si="27"/>
        <v>#DIV/0!</v>
      </c>
      <c r="I158" s="41"/>
      <c r="J158" s="42" t="e">
        <f t="shared" si="48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6"/>
        <v>#DIV/0!</v>
      </c>
      <c r="E159" s="41"/>
      <c r="F159" s="42" t="e">
        <f t="shared" si="47"/>
        <v>#DIV/0!</v>
      </c>
      <c r="G159" s="41"/>
      <c r="H159" s="42" t="e">
        <f t="shared" si="27"/>
        <v>#DIV/0!</v>
      </c>
      <c r="I159" s="41"/>
      <c r="J159" s="42" t="e">
        <f t="shared" si="48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6"/>
        <v>#DIV/0!</v>
      </c>
      <c r="E160" s="41"/>
      <c r="F160" s="42" t="e">
        <f t="shared" si="47"/>
        <v>#DIV/0!</v>
      </c>
      <c r="G160" s="41"/>
      <c r="H160" s="42" t="e">
        <f t="shared" ref="H160:H161" si="49">ROUND(G160/E160*100,1)</f>
        <v>#DIV/0!</v>
      </c>
      <c r="I160" s="41"/>
      <c r="J160" s="42" t="e">
        <f t="shared" si="48"/>
        <v>#DIV/0!</v>
      </c>
      <c r="K160" s="41"/>
      <c r="L160" s="42" t="e">
        <f t="shared" ref="L160:L161" si="50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6"/>
        <v>#DIV/0!</v>
      </c>
      <c r="E161" s="41"/>
      <c r="F161" s="42" t="e">
        <f t="shared" si="47"/>
        <v>#DIV/0!</v>
      </c>
      <c r="G161" s="41"/>
      <c r="H161" s="42" t="e">
        <f t="shared" si="49"/>
        <v>#DIV/0!</v>
      </c>
      <c r="I161" s="41"/>
      <c r="J161" s="42" t="e">
        <f t="shared" si="48"/>
        <v>#DIV/0!</v>
      </c>
      <c r="K161" s="41"/>
      <c r="L161" s="42" t="e">
        <f t="shared" si="50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39" customHeight="1">
      <c r="A162" s="43"/>
      <c r="B162" s="41"/>
      <c r="C162" s="41"/>
      <c r="D162" s="42"/>
      <c r="E162" s="41"/>
      <c r="F162" s="42"/>
      <c r="G162" s="41"/>
      <c r="H162" s="42"/>
      <c r="I162" s="41"/>
      <c r="J162" s="42"/>
      <c r="K162" s="41"/>
      <c r="L162" s="42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6"/>
    </row>
    <row r="164" spans="1:24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B145" activePane="bottomRight" state="frozen"/>
      <selection pane="topRight" activeCell="B1" sqref="B1"/>
      <selection pane="bottomLeft" activeCell="A8" sqref="A8"/>
      <selection pane="bottomRight" activeCell="A163" sqref="A163:K164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7.85546875" customWidth="1"/>
    <col min="11" max="11" width="12.7109375" customWidth="1"/>
    <col min="12" max="12" width="11.140625" customWidth="1"/>
  </cols>
  <sheetData>
    <row r="1" spans="1:14">
      <c r="I1" s="79"/>
      <c r="J1" s="79"/>
      <c r="K1" s="79" t="s">
        <v>95</v>
      </c>
      <c r="L1" s="79"/>
    </row>
    <row r="2" spans="1:14" s="3" customFormat="1" ht="25.5" customHeight="1">
      <c r="A2" s="71" t="s">
        <v>58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s="3" customFormat="1" ht="18.75" customHeight="1">
      <c r="A3" s="71" t="s">
        <v>94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s="3" customFormat="1" ht="9.75" customHeight="1">
      <c r="A4" s="16"/>
      <c r="B4" s="16"/>
      <c r="C4" s="78" t="s">
        <v>56</v>
      </c>
      <c r="D4" s="78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>
      <c r="A6" s="75" t="s">
        <v>7</v>
      </c>
      <c r="B6" s="57" t="s">
        <v>64</v>
      </c>
      <c r="C6" s="76" t="s">
        <v>66</v>
      </c>
      <c r="D6" s="77"/>
      <c r="E6" s="73" t="s">
        <v>67</v>
      </c>
      <c r="F6" s="74"/>
      <c r="G6" s="73" t="s">
        <v>63</v>
      </c>
      <c r="H6" s="74"/>
      <c r="I6" s="73" t="s">
        <v>65</v>
      </c>
      <c r="J6" s="74"/>
      <c r="K6" s="73" t="s">
        <v>68</v>
      </c>
      <c r="L6" s="74"/>
    </row>
    <row r="7" spans="1:14" ht="42.75" customHeight="1">
      <c r="A7" s="75"/>
      <c r="B7" s="15" t="s">
        <v>59</v>
      </c>
      <c r="C7" s="15" t="s">
        <v>59</v>
      </c>
      <c r="D7" s="15" t="s">
        <v>10</v>
      </c>
      <c r="E7" s="15" t="s">
        <v>59</v>
      </c>
      <c r="F7" s="15" t="s">
        <v>10</v>
      </c>
      <c r="G7" s="15" t="s">
        <v>59</v>
      </c>
      <c r="H7" s="15" t="s">
        <v>10</v>
      </c>
      <c r="I7" s="15" t="s">
        <v>59</v>
      </c>
      <c r="J7" s="15" t="s">
        <v>10</v>
      </c>
      <c r="K7" s="15" t="s">
        <v>59</v>
      </c>
      <c r="L7" s="1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29760.7</v>
      </c>
      <c r="C8" s="40">
        <f>ROUND(('фонд начисленной заработной пла'!C8/'среднесписочная численность'!C8/12)*1000,1)</f>
        <v>31792.7</v>
      </c>
      <c r="D8" s="40">
        <f t="shared" ref="D8" si="0">ROUND(C8/B8*100,1)</f>
        <v>106.8</v>
      </c>
      <c r="E8" s="40">
        <f>ROUND(('фонд начисленной заработной пла'!E8/'среднесписочная численность'!E8/12)*1000,1)</f>
        <v>33644.300000000003</v>
      </c>
      <c r="F8" s="40">
        <f>ROUND(E8/C8*100,1)</f>
        <v>105.8</v>
      </c>
      <c r="G8" s="40">
        <f>ROUND(('фонд начисленной заработной пла'!G8/'среднесписочная численность'!G8/12)*1000,1)</f>
        <v>35191.699999999997</v>
      </c>
      <c r="H8" s="40">
        <f t="shared" ref="H8" si="1">ROUND(G8/E8*100,1)</f>
        <v>104.6</v>
      </c>
      <c r="I8" s="40">
        <f>ROUND(('фонд начисленной заработной пла'!I8/'среднесписочная численность'!I8/12)*1000,1)</f>
        <v>36840.6</v>
      </c>
      <c r="J8" s="40">
        <f t="shared" ref="J8" si="2">ROUND(I8/G8*100,1)</f>
        <v>104.7</v>
      </c>
      <c r="K8" s="40">
        <f>ROUND(('фонд начисленной заработной пла'!K8/'среднесписочная численность'!K8/12)*1000,1)</f>
        <v>38400.199999999997</v>
      </c>
      <c r="L8" s="40">
        <f t="shared" ref="L8" si="3">ROUND(K8/I8*100,1)</f>
        <v>104.2</v>
      </c>
    </row>
    <row r="9" spans="1:14" ht="15" customHeight="1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>
      <c r="A10" s="7" t="s">
        <v>14</v>
      </c>
      <c r="B10" s="23">
        <f>ROUND(('фонд начисленной заработной пла'!B10/'среднесписочная численность'!B10/12)*1000,1)</f>
        <v>29760.7</v>
      </c>
      <c r="C10" s="23">
        <f>ROUND(('фонд начисленной заработной пла'!C10/'среднесписочная численность'!C10/12)*1000,1)</f>
        <v>31792.7</v>
      </c>
      <c r="D10" s="22">
        <f t="shared" ref="D10" si="5">ROUND(C10/B10*100,1)</f>
        <v>106.8</v>
      </c>
      <c r="E10" s="23">
        <f>ROUND(('фонд начисленной заработной пла'!E10/'среднесписочная численность'!E10/12)*1000,1)</f>
        <v>33644.300000000003</v>
      </c>
      <c r="F10" s="23">
        <f>ROUND(E10/C10*100,1)</f>
        <v>105.8</v>
      </c>
      <c r="G10" s="20">
        <f>ROUND(('фонд начисленной заработной пла'!G10/'среднесписочная численность'!G10/12)*1000,1)</f>
        <v>35191.699999999997</v>
      </c>
      <c r="H10" s="20">
        <f t="shared" ref="H10" si="6">ROUND(G10/E10*100,1)</f>
        <v>104.6</v>
      </c>
      <c r="I10" s="20">
        <f>ROUND(('фонд начисленной заработной пла'!I10/'среднесписочная численность'!I10/12)*1000,1)</f>
        <v>36840.6</v>
      </c>
      <c r="J10" s="20">
        <f t="shared" ref="J10" si="7">ROUND(I10/G10*100,1)</f>
        <v>104.7</v>
      </c>
      <c r="K10" s="20">
        <f>ROUND(('фонд начисленной заработной пла'!K10/'среднесписочная численность'!K10/12)*1000,1)</f>
        <v>38400.199999999997</v>
      </c>
      <c r="L10" s="20">
        <f t="shared" ref="L10" si="8">ROUND(K10/I10*100,1)</f>
        <v>104.2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29760.7</v>
      </c>
      <c r="C12" s="23">
        <f>ROUND(('фонд начисленной заработной пла'!C12/'среднесписочная численность'!C12/12)*1000,1)</f>
        <v>31792.7</v>
      </c>
      <c r="D12" s="22">
        <f t="shared" ref="D12" si="10">ROUND(C12/B12*100,1)</f>
        <v>106.8</v>
      </c>
      <c r="E12" s="23">
        <f>ROUND(('фонд начисленной заработной пла'!E12/'среднесписочная численность'!E12/12)*1000,1)</f>
        <v>33644.300000000003</v>
      </c>
      <c r="F12" s="23">
        <f>ROUND(E12/C12*100,1)</f>
        <v>105.8</v>
      </c>
      <c r="G12" s="20">
        <f>ROUND(('фонд начисленной заработной пла'!G12/'среднесписочная численность'!G12/12)*1000,1)</f>
        <v>35191.699999999997</v>
      </c>
      <c r="H12" s="20">
        <f t="shared" ref="H12" si="11">ROUND(G12/E12*100,1)</f>
        <v>104.6</v>
      </c>
      <c r="I12" s="20">
        <f>ROUND(('фонд начисленной заработной пла'!I12/'среднесписочная численность'!I12/12)*1000,1)</f>
        <v>36840.6</v>
      </c>
      <c r="J12" s="20">
        <f t="shared" ref="J12" si="12">ROUND(I12/G12*100,1)</f>
        <v>104.7</v>
      </c>
      <c r="K12" s="20">
        <f>ROUND(('фонд начисленной заработной пла'!K12/'среднесписочная численность'!K12/12)*1000,1)</f>
        <v>38400.199999999997</v>
      </c>
      <c r="L12" s="20">
        <f t="shared" ref="L12" si="13">ROUND(K12/I12*100,1)</f>
        <v>104.2</v>
      </c>
    </row>
    <row r="13" spans="1:14" ht="15.75" customHeight="1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>
      <c r="A14" s="7" t="s">
        <v>14</v>
      </c>
      <c r="B14" s="23">
        <f>ROUND(('фонд начисленной заработной пла'!B14/'среднесписочная численность'!B14/12)*1000,1)</f>
        <v>23016.2</v>
      </c>
      <c r="C14" s="23">
        <f>ROUND(('фонд начисленной заработной пла'!C14/'среднесписочная численность'!C14/12)*1000,1)</f>
        <v>25689.8</v>
      </c>
      <c r="D14" s="22">
        <f t="shared" ref="D14" si="15">ROUND(C14/B14*100,1)</f>
        <v>111.6</v>
      </c>
      <c r="E14" s="23">
        <f>ROUND(('фонд начисленной заработной пла'!E14/'среднесписочная численность'!E14/12)*1000,1)</f>
        <v>27851.9</v>
      </c>
      <c r="F14" s="23">
        <f>ROUND(E14/C14*100,1)</f>
        <v>108.4</v>
      </c>
      <c r="G14" s="20">
        <f>ROUND(('фонд начисленной заработной пла'!G14/'среднесписочная численность'!G14/12)*1000,1)</f>
        <v>29966.6</v>
      </c>
      <c r="H14" s="20">
        <f t="shared" ref="H14" si="16">ROUND(G14/E14*100,1)</f>
        <v>107.6</v>
      </c>
      <c r="I14" s="20">
        <f>ROUND(('фонд начисленной заработной пла'!I14/'среднесписочная численность'!I14/12)*1000,1)</f>
        <v>32221.1</v>
      </c>
      <c r="J14" s="20">
        <f t="shared" ref="J14" si="17">ROUND(I14/G14*100,1)</f>
        <v>107.5</v>
      </c>
      <c r="K14" s="20">
        <f>ROUND(('фонд начисленной заработной пла'!K14/'среднесписочная численность'!K14/12)*1000,1)</f>
        <v>34646.300000000003</v>
      </c>
      <c r="L14" s="20">
        <f t="shared" ref="L14" si="18">ROUND(K14/I14*100,1)</f>
        <v>107.5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35908.400000000001</v>
      </c>
      <c r="C16" s="31">
        <f>ROUND(('фонд начисленной заработной пла'!C16/'среднесписочная численность'!C16/12)*1000,1)</f>
        <v>39015.9</v>
      </c>
      <c r="D16" s="33">
        <f t="shared" ref="D16:D18" si="19">ROUND(C16/B16*100,1)</f>
        <v>108.7</v>
      </c>
      <c r="E16" s="31">
        <f>ROUND(('фонд начисленной заработной пла'!E16/'среднесписочная численность'!E16/12)*1000,1)</f>
        <v>40360.9</v>
      </c>
      <c r="F16" s="33">
        <f t="shared" ref="F16:F23" si="20">ROUND(E16/C16*100,1)</f>
        <v>103.4</v>
      </c>
      <c r="G16" s="31">
        <f>ROUND(('фонд начисленной заработной пла'!G16/'среднесписочная численность'!G16/12)*1000,1)</f>
        <v>41967.5</v>
      </c>
      <c r="H16" s="33">
        <f t="shared" ref="H16:H18" si="21">ROUND(G16/E16*100,1)</f>
        <v>104</v>
      </c>
      <c r="I16" s="31">
        <f>ROUND(('фонд начисленной заработной пла'!I16/'среднесписочная численность'!I16/12)*1000,1)</f>
        <v>43696.2</v>
      </c>
      <c r="J16" s="33">
        <f t="shared" ref="J16:J18" si="22">ROUND(I16/G16*100,1)</f>
        <v>104.1</v>
      </c>
      <c r="K16" s="31">
        <f>ROUND(('фонд начисленной заработной пла'!K16/'среднесписочная численность'!K16/12)*1000,1)</f>
        <v>45815.3</v>
      </c>
      <c r="L16" s="33">
        <f t="shared" ref="L16:L18" si="23">ROUND(K16/I16*100,1)</f>
        <v>104.8</v>
      </c>
    </row>
    <row r="17" spans="1:12" ht="18" customHeight="1">
      <c r="A17" s="17" t="str">
        <f>'фонд начисленной заработной пла'!A17</f>
        <v>АО "Новая жизнь"</v>
      </c>
      <c r="B17" s="18">
        <f>ROUND(('фонд начисленной заработной пла'!B17/'среднесписочная численность'!B17/12)*1000,1)</f>
        <v>34752.800000000003</v>
      </c>
      <c r="C17" s="19">
        <f>ROUND(('фонд начисленной заработной пла'!C17/'среднесписочная численность'!C17/12)*1000,1)</f>
        <v>33148.300000000003</v>
      </c>
      <c r="D17" s="20">
        <f t="shared" si="19"/>
        <v>95.4</v>
      </c>
      <c r="E17" s="19">
        <f>ROUND(('фонд начисленной заработной пла'!E17/'среднесписочная численность'!E17/12)*1000,1)</f>
        <v>33811</v>
      </c>
      <c r="F17" s="20">
        <f t="shared" si="20"/>
        <v>102</v>
      </c>
      <c r="G17" s="19">
        <f>ROUND(('фонд начисленной заработной пла'!G17/'среднесписочная численность'!G17/12)*1000,1)</f>
        <v>34149.199999999997</v>
      </c>
      <c r="H17" s="20">
        <f t="shared" si="21"/>
        <v>101</v>
      </c>
      <c r="I17" s="19">
        <f>ROUND(('фонд начисленной заработной пла'!I17/'среднесписочная численность'!I17/12)*1000,1)</f>
        <v>33811</v>
      </c>
      <c r="J17" s="20">
        <f t="shared" si="22"/>
        <v>99</v>
      </c>
      <c r="K17" s="19">
        <f>ROUND(('фонд начисленной заработной пла'!K17/'среднесписочная численность'!K17/12)*1000,1)</f>
        <v>33811</v>
      </c>
      <c r="L17" s="20">
        <f t="shared" si="23"/>
        <v>100</v>
      </c>
    </row>
    <row r="18" spans="1:12" ht="15.75" customHeight="1">
      <c r="A18" s="17" t="str">
        <f>'фонд начисленной заработной пла'!A18</f>
        <v>СХПК "Комсомолец"</v>
      </c>
      <c r="B18" s="18">
        <f>ROUND(('фонд начисленной заработной пла'!B18/'среднесписочная численность'!B18/12)*1000,1)</f>
        <v>38812.199999999997</v>
      </c>
      <c r="C18" s="19">
        <f>ROUND(('фонд начисленной заработной пла'!C18/'среднесписочная численность'!C18/12)*1000,1)</f>
        <v>48705.7</v>
      </c>
      <c r="D18" s="20">
        <f t="shared" si="19"/>
        <v>125.5</v>
      </c>
      <c r="E18" s="19">
        <f>ROUND(('фонд начисленной заработной пла'!E18/'среднесписочная численность'!E18/12)*1000,1)</f>
        <v>49923.3</v>
      </c>
      <c r="F18" s="20">
        <f t="shared" si="20"/>
        <v>102.5</v>
      </c>
      <c r="G18" s="19">
        <f>ROUND(('фонд начисленной заработной пла'!G18/'среднесписочная численность'!G18/12)*1000,1)</f>
        <v>51421.1</v>
      </c>
      <c r="H18" s="20">
        <f t="shared" si="21"/>
        <v>103</v>
      </c>
      <c r="I18" s="19">
        <f>ROUND(('фонд начисленной заработной пла'!I18/'среднесписочная численность'!I18/12)*1000,1)</f>
        <v>53992.1</v>
      </c>
      <c r="J18" s="20">
        <f t="shared" si="22"/>
        <v>105</v>
      </c>
      <c r="K18" s="19">
        <f>ROUND(('фонд начисленной заработной пла'!K18/'среднесписочная численность'!K18/12)*1000,1)</f>
        <v>56691.7</v>
      </c>
      <c r="L18" s="20">
        <f t="shared" si="23"/>
        <v>105</v>
      </c>
    </row>
    <row r="19" spans="1:12" ht="15" customHeight="1">
      <c r="A19" s="17" t="str">
        <f>'фонд начисленной заработной пла'!A19</f>
        <v>прочие</v>
      </c>
      <c r="B19" s="18">
        <f>ROUND(('фонд начисленной заработной пла'!B19/'среднесписочная численность'!B19/12)*1000,1)</f>
        <v>35623.4</v>
      </c>
      <c r="C19" s="19">
        <f>ROUND(('фонд начисленной заработной пла'!C19/'среднесписочная численность'!C19/12)*1000,1)</f>
        <v>38614.699999999997</v>
      </c>
      <c r="D19" s="20">
        <f t="shared" ref="D19" si="24">ROUND(C19/B19*100,1)</f>
        <v>108.4</v>
      </c>
      <c r="E19" s="19">
        <f>ROUND(('фонд начисленной заработной пла'!E19/'среднесписочная численность'!E19/12)*1000,1)</f>
        <v>40191.800000000003</v>
      </c>
      <c r="F19" s="20">
        <f t="shared" si="20"/>
        <v>104.1</v>
      </c>
      <c r="G19" s="19">
        <f>ROUND(('фонд начисленной заработной пла'!G19/'среднесписочная численность'!G19/12)*1000,1)</f>
        <v>42201.4</v>
      </c>
      <c r="H19" s="20">
        <f t="shared" ref="H19" si="25">ROUND(G19/E19*100,1)</f>
        <v>105</v>
      </c>
      <c r="I19" s="19">
        <f>ROUND(('фонд начисленной заработной пла'!I19/'среднесписочная численность'!I19/12)*1000,1)</f>
        <v>44360</v>
      </c>
      <c r="J19" s="20">
        <f t="shared" ref="J19" si="26">ROUND(I19/G19*100,1)</f>
        <v>105.1</v>
      </c>
      <c r="K19" s="19">
        <f>ROUND(('фонд начисленной заработной пла'!K19/'среднесписочная численность'!K19/12)*1000,1)</f>
        <v>46983</v>
      </c>
      <c r="L19" s="20">
        <f t="shared" ref="L19" si="27">ROUND(K19/I19*100,1)</f>
        <v>105.9</v>
      </c>
    </row>
    <row r="20" spans="1:12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hidden="1" customHeight="1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hidden="1" customHeight="1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>
      <c r="A23" s="32" t="s">
        <v>1</v>
      </c>
      <c r="B23" s="34">
        <f>ROUND(('фонд начисленной заработной пла'!B23/'среднесписочная численность'!B23/12)*1000,1)</f>
        <v>25934.5</v>
      </c>
      <c r="C23" s="34">
        <f>ROUND(('фонд начисленной заработной пла'!C23/'среднесписочная численность'!C23/12)*1000,1)</f>
        <v>24914.400000000001</v>
      </c>
      <c r="D23" s="33">
        <f t="shared" ref="D23" si="32">ROUND(C23/B23*100,1)</f>
        <v>96.1</v>
      </c>
      <c r="E23" s="35">
        <f>ROUND(('фонд начисленной заработной пла'!E23/'среднесписочная численность'!E23/12)*1000,1)</f>
        <v>26667.7</v>
      </c>
      <c r="F23" s="33">
        <f t="shared" si="20"/>
        <v>107</v>
      </c>
      <c r="G23" s="35">
        <f>ROUND(('фонд начисленной заработной пла'!G23/'среднесписочная численность'!G23/12)*1000,1)</f>
        <v>28534.400000000001</v>
      </c>
      <c r="H23" s="33">
        <f t="shared" ref="H23" si="33">ROUND(G23/E23*100,1)</f>
        <v>107</v>
      </c>
      <c r="I23" s="35">
        <f>ROUND(('фонд начисленной заработной пла'!I23/'среднесписочная численность'!I23/12)*1000,1)</f>
        <v>28566.400000000001</v>
      </c>
      <c r="J23" s="33">
        <f t="shared" ref="J23" si="34">ROUND(I23/G23*100,1)</f>
        <v>100.1</v>
      </c>
      <c r="K23" s="34">
        <f>ROUND(('фонд начисленной заработной пла'!K23/'среднесписочная численность'!K23/12)*1000,1)</f>
        <v>28851.9</v>
      </c>
      <c r="L23" s="33">
        <f t="shared" ref="L23" si="35">ROUND(K23/I23*100,1)</f>
        <v>101</v>
      </c>
    </row>
    <row r="24" spans="1:12" ht="1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>
      <c r="A25" s="26" t="s">
        <v>17</v>
      </c>
      <c r="B25" s="27">
        <f>ROUND(('фонд начисленной заработной пла'!B25/'среднесписочная численность'!B25/12)*1000,1)</f>
        <v>26327</v>
      </c>
      <c r="C25" s="27">
        <f>ROUND(('фонд начисленной заработной пла'!C25/'среднесписочная численность'!C25/12)*1000,1)</f>
        <v>25519.4</v>
      </c>
      <c r="D25" s="28">
        <f t="shared" ref="D25:D27" si="36">ROUND(C25/B25*100,1)</f>
        <v>96.9</v>
      </c>
      <c r="E25" s="30">
        <f>ROUND(('фонд начисленной заработной пла'!E25/'среднесписочная численность'!E25/12)*1000,1)</f>
        <v>26667.7</v>
      </c>
      <c r="F25" s="28">
        <f t="shared" ref="F25:F56" si="37">ROUND(E25/C25*100,1)</f>
        <v>104.5</v>
      </c>
      <c r="G25" s="30">
        <f>ROUND(('фонд начисленной заработной пла'!G25/'среднесписочная численность'!G25/12)*1000,1)</f>
        <v>28534.400000000001</v>
      </c>
      <c r="H25" s="28">
        <f t="shared" ref="H25:H27" si="38">ROUND(G25/E25*100,1)</f>
        <v>107</v>
      </c>
      <c r="I25" s="30">
        <f>ROUND(('фонд начисленной заработной пла'!I25/'среднесписочная численность'!I25/12)*1000,1)</f>
        <v>28566.400000000001</v>
      </c>
      <c r="J25" s="28">
        <f t="shared" ref="J25:J27" si="39">ROUND(I25/G25*100,1)</f>
        <v>100.1</v>
      </c>
      <c r="K25" s="30">
        <f>ROUND(('фонд начисленной заработной пла'!K25/'среднесписочная численность'!K25/12)*1000,1)</f>
        <v>28851.9</v>
      </c>
      <c r="L25" s="28">
        <f t="shared" ref="L25:L27" si="40">ROUND(K25/I25*100,1)</f>
        <v>101</v>
      </c>
    </row>
    <row r="26" spans="1:12" ht="14.25" customHeight="1">
      <c r="A26" s="17" t="str">
        <f>'фонд начисленной заработной пла'!A26</f>
        <v>ООО "Курскзернопром"</v>
      </c>
      <c r="B26" s="18">
        <f>ROUND(('фонд начисленной заработной пла'!B26/'среднесписочная численность'!B26/12)*1000,1)</f>
        <v>26327</v>
      </c>
      <c r="C26" s="19">
        <f>ROUND(('фонд начисленной заработной пла'!C26/'среднесписочная численность'!C26/12)*1000,1)</f>
        <v>25519.4</v>
      </c>
      <c r="D26" s="20">
        <f t="shared" si="36"/>
        <v>96.9</v>
      </c>
      <c r="E26" s="19">
        <f>ROUND(('фонд начисленной заработной пла'!E26/'среднесписочная численность'!E26/12)*1000,1)</f>
        <v>26667.7</v>
      </c>
      <c r="F26" s="20">
        <f t="shared" si="37"/>
        <v>104.5</v>
      </c>
      <c r="G26" s="19">
        <f>ROUND(('фонд начисленной заработной пла'!G26/'среднесписочная численность'!G26/12)*1000,1)</f>
        <v>28534.400000000001</v>
      </c>
      <c r="H26" s="20">
        <f t="shared" si="38"/>
        <v>107</v>
      </c>
      <c r="I26" s="19">
        <f>ROUND(('фонд начисленной заработной пла'!I26/'среднесписочная численность'!I26/12)*1000,1)</f>
        <v>28566.400000000001</v>
      </c>
      <c r="J26" s="20">
        <f t="shared" si="39"/>
        <v>100.1</v>
      </c>
      <c r="K26" s="19">
        <f>ROUND(('фонд начисленной заработной пла'!K26/'среднесписочная численность'!K26/12)*1000,1)</f>
        <v>28851.9</v>
      </c>
      <c r="L26" s="20">
        <f t="shared" si="40"/>
        <v>101</v>
      </c>
    </row>
    <row r="27" spans="1:12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hidden="1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hidden="1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>
        <f>ROUND(('фонд начисленной заработной пла'!B34/'среднесписочная численность'!B34/12)*1000,1)</f>
        <v>13372.2</v>
      </c>
      <c r="C34" s="27">
        <f>ROUND(('фонд начисленной заработной пла'!C34/'среднесписочная численность'!C34/12)*1000,1)</f>
        <v>5999.1</v>
      </c>
      <c r="D34" s="28">
        <f t="shared" si="41"/>
        <v>44.9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13372.2</v>
      </c>
      <c r="C35" s="19">
        <f>ROUND(('фонд начисленной заработной пла'!C35/'среднесписочная численность'!C35/12)*1000,1)</f>
        <v>5999.1</v>
      </c>
      <c r="D35" s="20">
        <f t="shared" si="41"/>
        <v>44.9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hidden="1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28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28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28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28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41"/>
        <v>#DIV/0!</v>
      </c>
      <c r="E62" s="19" t="e">
        <f>ROUND(('фонд начисленной заработной пла'!E62/'среднесписочная численность'!E62/12)*1000,1)</f>
        <v>#DIV/0!</v>
      </c>
      <c r="F62" s="20" t="e">
        <f t="shared" si="51"/>
        <v>#DIV/0!</v>
      </c>
      <c r="G62" s="19" t="e">
        <f>ROUND(('фонд начисленной заработной пла'!G62/'среднесписочная численность'!G62/12)*1000,1)</f>
        <v>#DIV/0!</v>
      </c>
      <c r="H62" s="20" t="e">
        <f t="shared" si="48"/>
        <v>#DIV/0!</v>
      </c>
      <c r="I62" s="19" t="e">
        <f>ROUND(('фонд начисленной заработной пла'!I62/'среднесписочная численность'!I62/12)*1000,1)</f>
        <v>#DIV/0!</v>
      </c>
      <c r="J62" s="20" t="e">
        <f t="shared" si="49"/>
        <v>#DIV/0!</v>
      </c>
      <c r="K62" s="19" t="e">
        <f>ROUND(('фонд начисленной заработной пла'!K62/'среднесписочная численность'!K62/12)*1000,1)</f>
        <v>#DIV/0!</v>
      </c>
      <c r="L62" s="2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28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28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28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28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41"/>
        <v>#DIV/0!</v>
      </c>
      <c r="E68" s="19" t="e">
        <f>ROUND(('фонд начисленной заработной пла'!E68/'среднесписочная численность'!E68/12)*1000,1)</f>
        <v>#DIV/0!</v>
      </c>
      <c r="F68" s="20" t="e">
        <f t="shared" si="51"/>
        <v>#DIV/0!</v>
      </c>
      <c r="G68" s="19" t="e">
        <f>ROUND(('фонд начисленной заработной пла'!G68/'среднесписочная численность'!G68/12)*1000,1)</f>
        <v>#DIV/0!</v>
      </c>
      <c r="H68" s="20" t="e">
        <f t="shared" si="48"/>
        <v>#DIV/0!</v>
      </c>
      <c r="I68" s="19" t="e">
        <f>ROUND(('фонд начисленной заработной пла'!I68/'среднесписочная численность'!I68/12)*1000,1)</f>
        <v>#DIV/0!</v>
      </c>
      <c r="J68" s="20" t="e">
        <f t="shared" si="49"/>
        <v>#DIV/0!</v>
      </c>
      <c r="K68" s="19" t="e">
        <f>ROUND(('фонд начисленной заработной пла'!K68/'среднесписочная численность'!K68/12)*1000,1)</f>
        <v>#DIV/0!</v>
      </c>
      <c r="L68" s="2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>
        <f>ROUND(('фонд начисленной заработной пла'!B94/'среднесписочная численность'!B94/12)*1000,1)</f>
        <v>23241.4</v>
      </c>
      <c r="C94" s="37">
        <f>ROUND(('фонд начисленной заработной пла'!C94/'среднесписочная численность'!C94/12)*1000,1)</f>
        <v>27798.2</v>
      </c>
      <c r="D94" s="38">
        <f t="shared" ref="D94:D99" si="55">ROUND(C94/B94*100,1)</f>
        <v>119.6</v>
      </c>
      <c r="E94" s="37">
        <f>ROUND(('фонд начисленной заработной пла'!E94/'среднесписочная численность'!E94/12)*1000,1)</f>
        <v>25549.8</v>
      </c>
      <c r="F94" s="38">
        <f t="shared" si="52"/>
        <v>91.9</v>
      </c>
      <c r="G94" s="37">
        <f>ROUND(('фонд начисленной заработной пла'!G94/'среднесписочная численность'!G94/12)*1000,1)</f>
        <v>27741</v>
      </c>
      <c r="H94" s="38">
        <f t="shared" si="48"/>
        <v>108.6</v>
      </c>
      <c r="I94" s="37">
        <f>ROUND(('фонд начисленной заработной пла'!I94/'среднесписочная численность'!I94/12)*1000,1)</f>
        <v>29967.7</v>
      </c>
      <c r="J94" s="38">
        <f t="shared" si="49"/>
        <v>108</v>
      </c>
      <c r="K94" s="37">
        <f>ROUND(('фонд начисленной заработной пла'!K94/'среднесписочная численность'!K94/12)*1000,1)</f>
        <v>32301.9</v>
      </c>
      <c r="L94" s="38">
        <f t="shared" si="50"/>
        <v>107.8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17" t="str">
        <f>'фонд начисленной заработной пла'!A95</f>
        <v>Щигровский филиал ОАО "Курскгаз"</v>
      </c>
      <c r="B95" s="18">
        <f>ROUND(('фонд начисленной заработной пла'!B95/'среднесписочная численность'!B95/12)*1000,1)</f>
        <v>22936.6</v>
      </c>
      <c r="C95" s="19">
        <f>ROUND(('фонд начисленной заработной пла'!C95/'среднесписочная численность'!C95/12)*1000,1)</f>
        <v>28362</v>
      </c>
      <c r="D95" s="20">
        <f t="shared" si="55"/>
        <v>123.7</v>
      </c>
      <c r="E95" s="19">
        <f>ROUND(('фонд начисленной заработной пла'!E95/'среднесписочная численность'!E95/12)*1000,1)</f>
        <v>23848.3</v>
      </c>
      <c r="F95" s="20">
        <f t="shared" si="52"/>
        <v>84.1</v>
      </c>
      <c r="G95" s="19">
        <f>ROUND(('фонд начисленной заработной пла'!G95/'среднесписочная численность'!G95/12)*1000,1)</f>
        <v>25756.2</v>
      </c>
      <c r="H95" s="20">
        <f t="shared" si="48"/>
        <v>108</v>
      </c>
      <c r="I95" s="19">
        <f>ROUND(('фонд начисленной заработной пла'!I95/'среднесписочная численность'!I95/12)*1000,1)</f>
        <v>27559.5</v>
      </c>
      <c r="J95" s="20">
        <f t="shared" si="49"/>
        <v>107</v>
      </c>
      <c r="K95" s="19">
        <f>ROUND(('фонд начисленной заработной пла'!K95/'среднесписочная численность'!K95/12)*1000,1)</f>
        <v>29350</v>
      </c>
      <c r="L95" s="20">
        <f t="shared" si="50"/>
        <v>106.5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17" t="str">
        <f>'фонд начисленной заработной пла'!A96</f>
        <v>прочие</v>
      </c>
      <c r="B96" s="18">
        <f>ROUND(('фонд начисленной заработной пла'!B96/'среднесписочная численность'!B96/12)*1000,1)</f>
        <v>23761.7</v>
      </c>
      <c r="C96" s="19">
        <f>ROUND(('фонд начисленной заработной пла'!C96/'среднесписочная численность'!C96/12)*1000,1)</f>
        <v>26733.7</v>
      </c>
      <c r="D96" s="20">
        <f t="shared" si="55"/>
        <v>112.5</v>
      </c>
      <c r="E96" s="19">
        <f>ROUND(('фонд начисленной заработной пла'!E96/'среднесписочная численность'!E96/12)*1000,1)</f>
        <v>29803.599999999999</v>
      </c>
      <c r="F96" s="20">
        <f t="shared" si="52"/>
        <v>111.5</v>
      </c>
      <c r="G96" s="19">
        <f>ROUND(('фонд начисленной заработной пла'!G96/'среднесписочная численность'!G96/12)*1000,1)</f>
        <v>32703</v>
      </c>
      <c r="H96" s="20">
        <f t="shared" ref="H96:H99" si="56">ROUND(G96/E96*100,1)</f>
        <v>109.7</v>
      </c>
      <c r="I96" s="19">
        <f>ROUND(('фонд начисленной заработной пла'!I96/'среднесписочная численность'!I96/12)*1000,1)</f>
        <v>35988.1</v>
      </c>
      <c r="J96" s="20">
        <f t="shared" ref="J96:J99" si="57">ROUND(I96/G96*100,1)</f>
        <v>110</v>
      </c>
      <c r="K96" s="19">
        <f>ROUND(('фонд начисленной заработной пла'!K96/'среднесписочная численность'!K96/12)*1000,1)</f>
        <v>39681.5</v>
      </c>
      <c r="L96" s="20">
        <f t="shared" ref="L96:L99" si="58">ROUND(K96/I96*100,1)</f>
        <v>110.3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>
        <f>ROUND(('фонд начисленной заработной пла'!B97/'среднесписочная численность'!B97/12)*1000,1)</f>
        <v>8585.2000000000007</v>
      </c>
      <c r="C97" s="37">
        <f>ROUND(('фонд начисленной заработной пла'!C97/'среднесписочная численность'!C97/12)*1000,1)</f>
        <v>16485.099999999999</v>
      </c>
      <c r="D97" s="38">
        <f t="shared" si="55"/>
        <v>192</v>
      </c>
      <c r="E97" s="37">
        <f>ROUND(('фонд начисленной заработной пла'!E97/'среднесписочная численность'!E97/12)*1000,1)</f>
        <v>17336.2</v>
      </c>
      <c r="F97" s="38">
        <f t="shared" si="52"/>
        <v>105.2</v>
      </c>
      <c r="G97" s="37">
        <f>ROUND(('фонд начисленной заработной пла'!G97/'среднесписочная численность'!G97/12)*1000,1)</f>
        <v>18199.3</v>
      </c>
      <c r="H97" s="38">
        <f t="shared" si="56"/>
        <v>105</v>
      </c>
      <c r="I97" s="37">
        <f>ROUND(('фонд начисленной заработной пла'!I97/'среднесписочная численность'!I97/12)*1000,1)</f>
        <v>18735.5</v>
      </c>
      <c r="J97" s="38">
        <f t="shared" si="57"/>
        <v>102.9</v>
      </c>
      <c r="K97" s="37">
        <f>ROUND(('фонд начисленной заработной пла'!K97/'среднесписочная численность'!K97/12)*1000,1)</f>
        <v>19351.400000000001</v>
      </c>
      <c r="L97" s="38">
        <f t="shared" si="58"/>
        <v>103.3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17" t="str">
        <f>'фонд начисленной заработной пла'!A98</f>
        <v>ООО "Курскоблводоканал"</v>
      </c>
      <c r="B98" s="18">
        <f>ROUND(('фонд начисленной заработной пла'!B98/'среднесписочная численность'!B98/12)*1000,1)</f>
        <v>5731.7</v>
      </c>
      <c r="C98" s="19">
        <f>ROUND(('фонд начисленной заработной пла'!C98/'среднесписочная численность'!C98/12)*1000,1)</f>
        <v>18730.2</v>
      </c>
      <c r="D98" s="20">
        <f t="shared" si="55"/>
        <v>326.8</v>
      </c>
      <c r="E98" s="19">
        <f>ROUND(('фонд начисленной заработной пла'!E98/'среднесписочная численность'!E98/12)*1000,1)</f>
        <v>19629.2</v>
      </c>
      <c r="F98" s="20">
        <f t="shared" si="52"/>
        <v>104.8</v>
      </c>
      <c r="G98" s="19">
        <f>ROUND(('фонд начисленной заработной пла'!G98/'среднесписочная численность'!G98/12)*1000,1)</f>
        <v>20604.2</v>
      </c>
      <c r="H98" s="20">
        <f t="shared" si="56"/>
        <v>105</v>
      </c>
      <c r="I98" s="19">
        <f>ROUND(('фонд начисленной заработной пла'!I98/'среднесписочная численность'!I98/12)*1000,1)</f>
        <v>21187.5</v>
      </c>
      <c r="J98" s="20">
        <f t="shared" si="57"/>
        <v>102.8</v>
      </c>
      <c r="K98" s="19">
        <f>ROUND(('фонд начисленной заработной пла'!K98/'среднесписочная численность'!K98/12)*1000,1)</f>
        <v>21718.799999999999</v>
      </c>
      <c r="L98" s="20">
        <f t="shared" si="58"/>
        <v>102.5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17" t="str">
        <f>'фонд начисленной заработной пла'!A99</f>
        <v>МУП "Водоканал-Сервис"</v>
      </c>
      <c r="B99" s="18">
        <f>ROUND(('фонд начисленной заработной пла'!B99/'среднесписочная численность'!B99/12)*1000,1)</f>
        <v>14903.6</v>
      </c>
      <c r="C99" s="19">
        <f>ROUND(('фонд начисленной заработной пла'!C99/'среднесписочная численность'!C99/12)*1000,1)</f>
        <v>15287.8</v>
      </c>
      <c r="D99" s="20">
        <f t="shared" si="55"/>
        <v>102.6</v>
      </c>
      <c r="E99" s="19">
        <f>ROUND(('фонд начисленной заработной пла'!E99/'среднесписочная численность'!E99/12)*1000,1)</f>
        <v>16113.3</v>
      </c>
      <c r="F99" s="20">
        <f t="shared" si="52"/>
        <v>105.4</v>
      </c>
      <c r="G99" s="19">
        <f>ROUND(('фонд начисленной заработной пла'!G99/'среднесписочная численность'!G99/12)*1000,1)</f>
        <v>16916.7</v>
      </c>
      <c r="H99" s="20">
        <f t="shared" si="56"/>
        <v>105</v>
      </c>
      <c r="I99" s="19">
        <f>ROUND(('фонд начисленной заработной пла'!I99/'среднесписочная численность'!I99/12)*1000,1)</f>
        <v>17427.8</v>
      </c>
      <c r="J99" s="20">
        <f t="shared" si="57"/>
        <v>103</v>
      </c>
      <c r="K99" s="19">
        <f>ROUND(('фонд начисленной заработной пла'!K99/'среднесписочная численность'!K99/12)*1000,1)</f>
        <v>18088.900000000001</v>
      </c>
      <c r="L99" s="20">
        <f t="shared" si="58"/>
        <v>103.8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8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8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8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8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59"/>
        <v>#DIV/0!</v>
      </c>
      <c r="E101" s="19" t="e">
        <f>ROUND(('фонд начисленной заработной пла'!E101/'среднесписочная численность'!E101/12)*1000,1)</f>
        <v>#DIV/0!</v>
      </c>
      <c r="F101" s="20" t="e">
        <f t="shared" si="52"/>
        <v>#DIV/0!</v>
      </c>
      <c r="G101" s="19" t="e">
        <f>ROUND(('фонд начисленной заработной пла'!G101/'среднесписочная численность'!G101/12)*1000,1)</f>
        <v>#DIV/0!</v>
      </c>
      <c r="H101" s="20" t="e">
        <f t="shared" si="60"/>
        <v>#DIV/0!</v>
      </c>
      <c r="I101" s="19" t="e">
        <f>ROUND(('фонд начисленной заработной пла'!I101/'среднесписочная численность'!I101/12)*1000,1)</f>
        <v>#DIV/0!</v>
      </c>
      <c r="J101" s="20" t="e">
        <f t="shared" si="61"/>
        <v>#DIV/0!</v>
      </c>
      <c r="K101" s="19" t="e">
        <f>ROUND(('фонд начисленной заработной пла'!K101/'среднесписочная численность'!K101/12)*1000,1)</f>
        <v>#DIV/0!</v>
      </c>
      <c r="L101" s="2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59"/>
        <v>#DIV/0!</v>
      </c>
      <c r="E102" s="19" t="e">
        <f>ROUND(('фонд начисленной заработной пла'!E102/'среднесписочная численность'!E102/12)*1000,1)</f>
        <v>#DIV/0!</v>
      </c>
      <c r="F102" s="20" t="e">
        <f t="shared" si="52"/>
        <v>#DIV/0!</v>
      </c>
      <c r="G102" s="19" t="e">
        <f>ROUND(('фонд начисленной заработной пла'!G102/'среднесписочная численность'!G102/12)*1000,1)</f>
        <v>#DIV/0!</v>
      </c>
      <c r="H102" s="20" t="e">
        <f t="shared" si="60"/>
        <v>#DIV/0!</v>
      </c>
      <c r="I102" s="19" t="e">
        <f>ROUND(('фонд начисленной заработной пла'!I102/'среднесписочная численность'!I102/12)*1000,1)</f>
        <v>#DIV/0!</v>
      </c>
      <c r="J102" s="20" t="e">
        <f t="shared" si="61"/>
        <v>#DIV/0!</v>
      </c>
      <c r="K102" s="19" t="e">
        <f>ROUND(('фонд начисленной заработной пла'!K102/'среднесписочная численность'!K102/12)*1000,1)</f>
        <v>#DIV/0!</v>
      </c>
      <c r="L102" s="2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17540.599999999999</v>
      </c>
      <c r="C104" s="37">
        <f>ROUND(('фонд начисленной заработной пла'!C104/'среднесписочная численность'!C104/12)*1000,1)</f>
        <v>19607.8</v>
      </c>
      <c r="D104" s="38">
        <f t="shared" si="59"/>
        <v>111.8</v>
      </c>
      <c r="E104" s="37">
        <f>ROUND(('фонд начисленной заработной пла'!E104/'среднесписочная численность'!E104/12)*1000,1)</f>
        <v>21522.2</v>
      </c>
      <c r="F104" s="38">
        <f t="shared" si="52"/>
        <v>109.8</v>
      </c>
      <c r="G104" s="37">
        <f>ROUND(('фонд начисленной заработной пла'!G104/'среднесписочная численность'!G104/12)*1000,1)</f>
        <v>15659.7</v>
      </c>
      <c r="H104" s="38">
        <f t="shared" si="60"/>
        <v>72.8</v>
      </c>
      <c r="I104" s="37">
        <f>ROUND(('фонд начисленной заработной пла'!I104/'среднесписочная численность'!I104/12)*1000,1)</f>
        <v>15925</v>
      </c>
      <c r="J104" s="38">
        <f t="shared" si="61"/>
        <v>101.7</v>
      </c>
      <c r="K104" s="37">
        <f>ROUND(('фонд начисленной заработной пла'!K104/'среднесписочная численность'!K104/12)*1000,1)</f>
        <v>15454.2</v>
      </c>
      <c r="L104" s="38">
        <f t="shared" si="62"/>
        <v>97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17" t="str">
        <f>'фонд начисленной заработной пла'!A105</f>
        <v>ООО "Магнит у дома"по Черемисиновскому району</v>
      </c>
      <c r="B105" s="18">
        <f>ROUND(('фонд начисленной заработной пла'!B105/'среднесписочная численность'!B105/12)*1000,1)</f>
        <v>23100</v>
      </c>
      <c r="C105" s="19">
        <f>ROUND(('фонд начисленной заработной пла'!C105/'среднесписочная численность'!C105/12)*1000,1)</f>
        <v>25179.5</v>
      </c>
      <c r="D105" s="20">
        <f t="shared" si="59"/>
        <v>109</v>
      </c>
      <c r="E105" s="19">
        <f>ROUND(('фонд начисленной заработной пла'!E105/'среднесписочная численность'!E105/12)*1000,1)</f>
        <v>27445.5</v>
      </c>
      <c r="F105" s="20">
        <f t="shared" si="52"/>
        <v>109</v>
      </c>
      <c r="G105" s="19">
        <f>ROUND(('фонд начисленной заработной пла'!G105/'среднесписочная численность'!G105/12)*1000,1)</f>
        <v>29363.599999999999</v>
      </c>
      <c r="H105" s="20">
        <f t="shared" si="60"/>
        <v>107</v>
      </c>
      <c r="I105" s="19">
        <f>ROUND(('фонд начисленной заработной пла'!I105/'среднесписочная численность'!I105/12)*1000,1)</f>
        <v>29969.7</v>
      </c>
      <c r="J105" s="20">
        <f t="shared" si="61"/>
        <v>102.1</v>
      </c>
      <c r="K105" s="19">
        <f>ROUND(('фонд начисленной заработной пла'!K105/'среднесписочная численность'!K105/12)*1000,1)</f>
        <v>28553</v>
      </c>
      <c r="L105" s="20">
        <f t="shared" si="62"/>
        <v>95.3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6.25" customHeight="1">
      <c r="A106" s="17" t="str">
        <f>'фонд начисленной заработной пла'!A106</f>
        <v>ООО "Агроторг"4102-Пятерочка рп Черемисиново</v>
      </c>
      <c r="B106" s="18">
        <f>ROUND(('фонд начисленной заработной пла'!B106/'среднесписочная численность'!B106/12)*1000,1)</f>
        <v>22880</v>
      </c>
      <c r="C106" s="19">
        <f>ROUND(('фонд начисленной заработной пла'!C106/'среднесписочная численность'!C106/12)*1000,1)</f>
        <v>24941.7</v>
      </c>
      <c r="D106" s="20">
        <f t="shared" si="59"/>
        <v>109</v>
      </c>
      <c r="E106" s="19">
        <f>ROUND(('фонд начисленной заработной пла'!E106/'среднесписочная численность'!E106/12)*1000,1)</f>
        <v>27435.8</v>
      </c>
      <c r="F106" s="20">
        <f t="shared" si="52"/>
        <v>110</v>
      </c>
      <c r="G106" s="19">
        <f>ROUND(('фонд начисленной заработной пла'!G106/'среднесписочная численность'!G106/12)*1000,1)</f>
        <v>29358.3</v>
      </c>
      <c r="H106" s="20">
        <f t="shared" si="60"/>
        <v>107</v>
      </c>
      <c r="I106" s="19">
        <f>ROUND(('фонд начисленной заработной пла'!I106/'среднесписочная численность'!I106/12)*1000,1)</f>
        <v>29616.7</v>
      </c>
      <c r="J106" s="20">
        <f t="shared" si="61"/>
        <v>100.9</v>
      </c>
      <c r="K106" s="19">
        <f>ROUND(('фонд начисленной заработной пла'!K106/'среднесписочная численность'!K106/12)*1000,1)</f>
        <v>29908.3</v>
      </c>
      <c r="L106" s="20">
        <f t="shared" si="62"/>
        <v>101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17" t="str">
        <f>'фонд начисленной заработной пла'!A107</f>
        <v>прочие</v>
      </c>
      <c r="B107" s="18">
        <f>ROUND(('фонд начисленной заработной пла'!B107/'среднесписочная численность'!B107/12)*1000,1)</f>
        <v>15202.9</v>
      </c>
      <c r="C107" s="19">
        <f>ROUND(('фонд начисленной заработной пла'!C107/'среднесписочная численность'!C107/12)*1000,1)</f>
        <v>16668.599999999999</v>
      </c>
      <c r="D107" s="20">
        <f t="shared" si="59"/>
        <v>109.6</v>
      </c>
      <c r="E107" s="19">
        <f>ROUND(('фонд начисленной заработной пла'!E107/'среднесписочная численность'!E107/12)*1000,1)</f>
        <v>18335.3</v>
      </c>
      <c r="F107" s="20">
        <f t="shared" si="52"/>
        <v>110</v>
      </c>
      <c r="G107" s="19">
        <f>ROUND(('фонд начисленной заработной пла'!G107/'среднесписочная численность'!G107/12)*1000,1)</f>
        <v>8282.1</v>
      </c>
      <c r="H107" s="20">
        <f t="shared" si="60"/>
        <v>45.2</v>
      </c>
      <c r="I107" s="19">
        <f>ROUND(('фонд начисленной заработной пла'!I107/'среднесписочная численность'!I107/12)*1000,1)</f>
        <v>8453</v>
      </c>
      <c r="J107" s="20">
        <f t="shared" si="61"/>
        <v>102.1</v>
      </c>
      <c r="K107" s="19">
        <f>ROUND(('фонд начисленной заработной пла'!K107/'среднесписочная численность'!K107/12)*1000,1)</f>
        <v>8053.4</v>
      </c>
      <c r="L107" s="20">
        <f t="shared" si="62"/>
        <v>95.3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>
        <f>ROUND(('фонд начисленной заработной пла'!B108/'среднесписочная численность'!B108/12)*1000,1)</f>
        <v>62411.6</v>
      </c>
      <c r="C108" s="37">
        <f>ROUND(('фонд начисленной заработной пла'!C108/'среднесписочная численность'!C108/12)*1000,1)</f>
        <v>68241</v>
      </c>
      <c r="D108" s="38">
        <f t="shared" si="59"/>
        <v>109.3</v>
      </c>
      <c r="E108" s="37">
        <f>ROUND(('фонд начисленной заработной пла'!E108/'среднесписочная численность'!E108/12)*1000,1)</f>
        <v>71926</v>
      </c>
      <c r="F108" s="38">
        <f t="shared" si="52"/>
        <v>105.4</v>
      </c>
      <c r="G108" s="37">
        <f>ROUND(('фонд начисленной заработной пла'!G108/'среднесписочная численность'!G108/12)*1000,1)</f>
        <v>74361.5</v>
      </c>
      <c r="H108" s="38">
        <f t="shared" si="60"/>
        <v>103.4</v>
      </c>
      <c r="I108" s="37">
        <f>ROUND(('фонд начисленной заработной пла'!I108/'среднесписочная численность'!I108/12)*1000,1)</f>
        <v>76964.2</v>
      </c>
      <c r="J108" s="38">
        <f t="shared" si="61"/>
        <v>103.5</v>
      </c>
      <c r="K108" s="37">
        <f>ROUND(('фонд начисленной заработной пла'!K108/'среднесписочная численность'!K108/12)*1000,1)</f>
        <v>77733.8</v>
      </c>
      <c r="L108" s="38">
        <f t="shared" si="62"/>
        <v>101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28.5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f>ROUND(('фонд начисленной заработной пла'!B109/'среднесписочная численность'!B109/12)*1000,1)</f>
        <v>62411.6</v>
      </c>
      <c r="C109" s="19">
        <f>ROUND(('фонд начисленной заработной пла'!C109/'среднесписочная численность'!C109/12)*1000,1)</f>
        <v>68241</v>
      </c>
      <c r="D109" s="20">
        <f t="shared" si="59"/>
        <v>109.3</v>
      </c>
      <c r="E109" s="19">
        <f>ROUND(('фонд начисленной заработной пла'!E109/'среднесписочная численность'!E109/12)*1000,1)</f>
        <v>71926</v>
      </c>
      <c r="F109" s="20">
        <f t="shared" si="52"/>
        <v>105.4</v>
      </c>
      <c r="G109" s="19">
        <f>ROUND(('фонд начисленной заработной пла'!G109/'среднесписочная численность'!G109/12)*1000,1)</f>
        <v>74361.5</v>
      </c>
      <c r="H109" s="20">
        <f t="shared" si="60"/>
        <v>103.4</v>
      </c>
      <c r="I109" s="19">
        <f>ROUND(('фонд начисленной заработной пла'!I109/'среднесписочная численность'!I109/12)*1000,1)</f>
        <v>76964.2</v>
      </c>
      <c r="J109" s="20">
        <f t="shared" si="61"/>
        <v>103.5</v>
      </c>
      <c r="K109" s="19">
        <f>ROUND(('фонд начисленной заработной пла'!K109/'среднесписочная численность'!K109/12)*1000,1)</f>
        <v>77733.8</v>
      </c>
      <c r="L109" s="20">
        <f t="shared" si="62"/>
        <v>101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hidden="1" customHeight="1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hidden="1" customHeight="1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35292.9</v>
      </c>
      <c r="C116" s="37">
        <f>ROUND(('фонд начисленной заработной пла'!C116/'среднесписочная численность'!C116/12)*1000,1)</f>
        <v>33849.699999999997</v>
      </c>
      <c r="D116" s="38">
        <f t="shared" si="59"/>
        <v>95.9</v>
      </c>
      <c r="E116" s="37">
        <f>ROUND(('фонд начисленной заработной пла'!E116/'среднесписочная численность'!E116/12)*1000,1)</f>
        <v>35715.699999999997</v>
      </c>
      <c r="F116" s="38">
        <f t="shared" si="52"/>
        <v>105.5</v>
      </c>
      <c r="G116" s="37">
        <f>ROUND(('фонд начисленной заработной пла'!G116/'среднесписочная численность'!G116/12)*1000,1)</f>
        <v>36737.9</v>
      </c>
      <c r="H116" s="38">
        <f t="shared" si="60"/>
        <v>102.9</v>
      </c>
      <c r="I116" s="37">
        <f>ROUND(('фонд начисленной заработной пла'!I116/'среднесписочная численность'!I116/12)*1000,1)</f>
        <v>38207.300000000003</v>
      </c>
      <c r="J116" s="38">
        <f t="shared" si="61"/>
        <v>104</v>
      </c>
      <c r="K116" s="37">
        <f>ROUND(('фонд начисленной заработной пла'!K116/'среднесписочная численность'!K116/12)*1000,1)</f>
        <v>38971.5</v>
      </c>
      <c r="L116" s="38">
        <f t="shared" si="62"/>
        <v>102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17">
        <f>'фонд начисленной заработной пла'!A117</f>
        <v>0</v>
      </c>
      <c r="B117" s="19">
        <f>ROUND(('фонд начисленной заработной пла'!B117/'среднесписочная численность'!B117/12)*1000,1)</f>
        <v>35292.9</v>
      </c>
      <c r="C117" s="19">
        <f>ROUND(('фонд начисленной заработной пла'!C117/'среднесписочная численность'!C117/12)*1000,1)</f>
        <v>33849.699999999997</v>
      </c>
      <c r="D117" s="20">
        <f t="shared" si="59"/>
        <v>95.9</v>
      </c>
      <c r="E117" s="19">
        <f>ROUND(('фонд начисленной заработной пла'!E117/'среднесписочная численность'!E117/12)*1000,1)</f>
        <v>35715.699999999997</v>
      </c>
      <c r="F117" s="20">
        <f t="shared" si="52"/>
        <v>105.5</v>
      </c>
      <c r="G117" s="19">
        <f>ROUND(('фонд начисленной заработной пла'!G117/'среднесписочная численность'!G117/12)*1000,1)</f>
        <v>36737.9</v>
      </c>
      <c r="H117" s="20">
        <f t="shared" si="60"/>
        <v>102.9</v>
      </c>
      <c r="I117" s="19">
        <f>ROUND(('фонд начисленной заработной пла'!I117/'среднесписочная численность'!I117/12)*1000,1)</f>
        <v>38207.300000000003</v>
      </c>
      <c r="J117" s="20">
        <f t="shared" si="61"/>
        <v>104</v>
      </c>
      <c r="K117" s="19">
        <f>ROUND(('фонд начисленной заработной пла'!K117/'среднесписочная численность'!K117/12)*1000,1)</f>
        <v>38971.5</v>
      </c>
      <c r="L117" s="20">
        <f t="shared" si="62"/>
        <v>102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17" t="str">
        <f>'фонд начисленной заработной пла'!A118</f>
        <v>(наименование предприятия, организации)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59"/>
        <v>#DIV/0!</v>
      </c>
      <c r="E118" s="19" t="e">
        <f>ROUND(('фонд начисленной заработной пла'!E118/'среднесписочная численность'!E118/12)*1000,1)</f>
        <v>#DIV/0!</v>
      </c>
      <c r="F118" s="20" t="e">
        <f t="shared" si="52"/>
        <v>#DIV/0!</v>
      </c>
      <c r="G118" s="19" t="e">
        <f>ROUND(('фонд начисленной заработной пла'!G118/'среднесписочная численность'!G118/12)*1000,1)</f>
        <v>#DIV/0!</v>
      </c>
      <c r="H118" s="20" t="e">
        <f t="shared" si="60"/>
        <v>#DIV/0!</v>
      </c>
      <c r="I118" s="19" t="e">
        <f>ROUND(('фонд начисленной заработной пла'!I118/'среднесписочная численность'!I118/12)*1000,1)</f>
        <v>#DIV/0!</v>
      </c>
      <c r="J118" s="20" t="e">
        <f t="shared" si="61"/>
        <v>#DIV/0!</v>
      </c>
      <c r="K118" s="19" t="e">
        <f>ROUND(('фонд начисленной заработной пла'!K118/'среднесписочная численность'!K118/12)*1000,1)</f>
        <v>#DIV/0!</v>
      </c>
      <c r="L118" s="2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17" t="str">
        <f>'фонд начисленной заработной пла'!A119</f>
        <v>(наименование предприятия, организации)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59"/>
        <v>#DIV/0!</v>
      </c>
      <c r="E119" s="19" t="e">
        <f>ROUND(('фонд начисленной заработной пла'!E119/'среднесписочная численность'!E119/12)*1000,1)</f>
        <v>#DIV/0!</v>
      </c>
      <c r="F119" s="20" t="e">
        <f t="shared" si="52"/>
        <v>#DIV/0!</v>
      </c>
      <c r="G119" s="19" t="e">
        <f>ROUND(('фонд начисленной заработной пла'!G119/'среднесписочная численность'!G119/12)*1000,1)</f>
        <v>#DIV/0!</v>
      </c>
      <c r="H119" s="20" t="e">
        <f t="shared" si="60"/>
        <v>#DIV/0!</v>
      </c>
      <c r="I119" s="19" t="e">
        <f>ROUND(('фонд начисленной заработной пла'!I119/'среднесписочная численность'!I119/12)*1000,1)</f>
        <v>#DIV/0!</v>
      </c>
      <c r="J119" s="20" t="e">
        <f t="shared" si="61"/>
        <v>#DIV/0!</v>
      </c>
      <c r="K119" s="19" t="e">
        <f>ROUND(('фонд начисленной заработной пла'!K119/'среднесписочная численность'!K119/12)*1000,1)</f>
        <v>#DIV/0!</v>
      </c>
      <c r="L119" s="2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25462.7</v>
      </c>
      <c r="C121" s="37">
        <f>ROUND(('фонд начисленной заработной пла'!C121/'среднесписочная численность'!C121/12)*1000,1)</f>
        <v>25993.599999999999</v>
      </c>
      <c r="D121" s="38">
        <f t="shared" ref="D121:D123" si="63">ROUND(C121/B121*100,1)</f>
        <v>102.1</v>
      </c>
      <c r="E121" s="37">
        <f>ROUND(('фонд начисленной заработной пла'!E121/'среднесписочная численность'!E121/12)*1000,1)</f>
        <v>25993.599999999999</v>
      </c>
      <c r="F121" s="38">
        <f>ROUND(E121/C121*100,1)</f>
        <v>100</v>
      </c>
      <c r="G121" s="37">
        <f>ROUND(('фонд начисленной заработной пла'!G121/'среднесписочная численность'!G121/12)*1000,1)</f>
        <v>25993.599999999999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25993.599999999999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25993.599999999999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29734.2</v>
      </c>
      <c r="C122" s="19">
        <f>ROUND(('фонд начисленной заработной пла'!C122/'среднесписочная численность'!C122/12)*1000,1)</f>
        <v>30724.400000000001</v>
      </c>
      <c r="D122" s="20">
        <f t="shared" si="63"/>
        <v>103.3</v>
      </c>
      <c r="E122" s="19">
        <f>ROUND(('фонд начисленной заработной пла'!E122/'среднесписочная численность'!E122/12)*1000,1)</f>
        <v>30724.400000000001</v>
      </c>
      <c r="F122" s="20">
        <f>ROUND(E122/C122*100,1)</f>
        <v>100</v>
      </c>
      <c r="G122" s="19">
        <f>ROUND(('фонд начисленной заработной пла'!G122/'среднесписочная численность'!G122/12)*1000,1)</f>
        <v>30724.400000000001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30724.400000000001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30724.400000000001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24508.2</v>
      </c>
      <c r="C123" s="19">
        <f>ROUND(('фонд начисленной заработной пла'!C123/'среднесписочная численность'!C123/12)*1000,1)</f>
        <v>23290.2</v>
      </c>
      <c r="D123" s="20">
        <f t="shared" si="63"/>
        <v>95</v>
      </c>
      <c r="E123" s="19">
        <f>ROUND(('фонд начисленной заработной пла'!E123/'среднесписочная численность'!E123/12)*1000,1)</f>
        <v>23290.2</v>
      </c>
      <c r="F123" s="20">
        <f>ROUND(E123/C123*100,1)</f>
        <v>100</v>
      </c>
      <c r="G123" s="19">
        <f>ROUND(('фонд начисленной заработной пла'!G123/'среднесписочная численность'!G123/12)*1000,1)</f>
        <v>23290.2</v>
      </c>
      <c r="H123" s="20">
        <f t="shared" si="64"/>
        <v>100</v>
      </c>
      <c r="I123" s="19">
        <f>ROUND(('фонд начисленной заработной пла'!I123/'среднесписочная численность'!I123/12)*1000,1)</f>
        <v>23290.2</v>
      </c>
      <c r="J123" s="20">
        <f t="shared" si="65"/>
        <v>100</v>
      </c>
      <c r="K123" s="19">
        <f>ROUND(('фонд начисленной заработной пла'!K123/'среднесписочная численность'!K123/12)*1000,1)</f>
        <v>23290.2</v>
      </c>
      <c r="L123" s="20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22530.1</v>
      </c>
      <c r="C124" s="19">
        <f>ROUND(('фонд начисленной заработной пла'!C124/'среднесписочная численность'!C124/12)*1000,1)</f>
        <v>24326.7</v>
      </c>
      <c r="D124" s="20">
        <f t="shared" ref="D124" si="67">ROUND(C124/B124*100,1)</f>
        <v>108</v>
      </c>
      <c r="E124" s="19">
        <f>ROUND(('фонд начисленной заработной пла'!E124/'среднесписочная численность'!E124/12)*1000,1)</f>
        <v>24326.7</v>
      </c>
      <c r="F124" s="20">
        <f>ROUND(E124/C124*100,1)</f>
        <v>100</v>
      </c>
      <c r="G124" s="19">
        <f>ROUND(('фонд начисленной заработной пла'!G124/'среднесписочная численность'!G124/12)*1000,1)</f>
        <v>24326.7</v>
      </c>
      <c r="H124" s="20">
        <f t="shared" ref="H124" si="68">ROUND(G124/E124*100,1)</f>
        <v>100</v>
      </c>
      <c r="I124" s="19">
        <f>ROUND(('фонд начисленной заработной пла'!I124/'среднесписочная численность'!I124/12)*1000,1)</f>
        <v>24326.7</v>
      </c>
      <c r="J124" s="20">
        <f t="shared" ref="J124" si="69">ROUND(I124/G124*100,1)</f>
        <v>100</v>
      </c>
      <c r="K124" s="19">
        <f>ROUND(('фонд начисленной заработной пла'!K124/'среднесписочная численность'!K124/12)*1000,1)</f>
        <v>24326.7</v>
      </c>
      <c r="L124" s="20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23016.2</v>
      </c>
      <c r="C125" s="39">
        <f>ROUND(('фонд начисленной заработной пла'!C125/'среднесписочная численность'!C125/12)*1000,1)</f>
        <v>25689.8</v>
      </c>
      <c r="D125" s="37">
        <f t="shared" ref="D125" si="71">ROUND(C125/B125*100,1)</f>
        <v>111.6</v>
      </c>
      <c r="E125" s="39">
        <f>ROUND(('фонд начисленной заработной пла'!E125/'среднесписочная численность'!E125/12)*1000,1)</f>
        <v>27851.9</v>
      </c>
      <c r="F125" s="37">
        <f>ROUND(E125/C125*100,1)</f>
        <v>108.4</v>
      </c>
      <c r="G125" s="39">
        <f>ROUND(('фонд начисленной заработной пла'!G125/'среднесписочная численность'!G125/12)*1000,1)</f>
        <v>29966.6</v>
      </c>
      <c r="H125" s="37">
        <f t="shared" si="60"/>
        <v>107.6</v>
      </c>
      <c r="I125" s="39">
        <f>ROUND(('фонд начисленной заработной пла'!I125/'среднесписочная численность'!I125/12)*1000,1)</f>
        <v>32221.1</v>
      </c>
      <c r="J125" s="37">
        <f t="shared" si="61"/>
        <v>107.5</v>
      </c>
      <c r="K125" s="39">
        <f>ROUND(('фонд начисленной заработной пла'!K125/'среднесписочная численность'!K125/12)*1000,1)</f>
        <v>34646.300000000003</v>
      </c>
      <c r="L125" s="37">
        <f t="shared" si="62"/>
        <v>107.5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22014.799999999999</v>
      </c>
      <c r="C127" s="37">
        <f>ROUND(('фонд начисленной заработной пла'!C127/'среднесписочная численность'!C127/12)*1000,1)</f>
        <v>23926.3</v>
      </c>
      <c r="D127" s="38">
        <f t="shared" si="59"/>
        <v>108.7</v>
      </c>
      <c r="E127" s="37">
        <f>ROUND(('фонд начисленной заработной пла'!E127/'среднесписочная численность'!E127/12)*1000,1)</f>
        <v>25840.2</v>
      </c>
      <c r="F127" s="38">
        <f t="shared" ref="F127:F136" si="72">ROUND(E127/C127*100,1)</f>
        <v>108</v>
      </c>
      <c r="G127" s="37">
        <f>ROUND(('фонд начисленной заработной пла'!G127/'среднесписочная численность'!G127/12)*1000,1)</f>
        <v>27649.200000000001</v>
      </c>
      <c r="H127" s="38">
        <f t="shared" ref="H127:H129" si="73">ROUND(G127/E127*100,1)</f>
        <v>107</v>
      </c>
      <c r="I127" s="37">
        <f>ROUND(('фонд начисленной заработной пла'!I127/'среднесписочная численность'!I127/12)*1000,1)</f>
        <v>29584.7</v>
      </c>
      <c r="J127" s="38">
        <f t="shared" ref="J127:J129" si="74">ROUND(I127/G127*100,1)</f>
        <v>107</v>
      </c>
      <c r="K127" s="37">
        <f>ROUND(('фонд начисленной заработной пла'!K127/'среднесписочная численность'!K127/12)*1000,1)</f>
        <v>31655.8</v>
      </c>
      <c r="L127" s="38">
        <f t="shared" ref="L127:L129" si="75">ROUND(K127/I127*100,1)</f>
        <v>107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7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19">
        <f>ROUND(('фонд начисленной заработной пла'!B128/'среднесписочная численность'!B128/12)*1000,1)</f>
        <v>23467.1</v>
      </c>
      <c r="C128" s="19">
        <f>ROUND(('фонд начисленной заработной пла'!C128/'среднесписочная численность'!C128/12)*1000,1)</f>
        <v>26129.8</v>
      </c>
      <c r="D128" s="20">
        <f t="shared" ref="D128:D129" si="76">ROUND(C128/B128*100,1)</f>
        <v>111.3</v>
      </c>
      <c r="E128" s="19">
        <f>ROUND(('фонд начисленной заработной пла'!E128/'среднесписочная численность'!E128/12)*1000,1)</f>
        <v>28220.2</v>
      </c>
      <c r="F128" s="20">
        <f t="shared" si="72"/>
        <v>108</v>
      </c>
      <c r="G128" s="19">
        <f>ROUND(('фонд начисленной заработной пла'!G128/'среднесписочная численность'!G128/12)*1000,1)</f>
        <v>30195.5</v>
      </c>
      <c r="H128" s="20">
        <f t="shared" si="73"/>
        <v>107</v>
      </c>
      <c r="I128" s="19">
        <f>ROUND(('фонд начисленной заработной пла'!I128/'среднесписочная численность'!I128/12)*1000,1)</f>
        <v>32309.3</v>
      </c>
      <c r="J128" s="20">
        <f t="shared" si="74"/>
        <v>107</v>
      </c>
      <c r="K128" s="19">
        <f>ROUND(('фонд начисленной заработной пла'!K128/'среднесписочная численность'!K128/12)*1000,1)</f>
        <v>34570.9</v>
      </c>
      <c r="L128" s="20">
        <f t="shared" si="75"/>
        <v>107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17" t="str">
        <f>'фонд начисленной заработной пла'!A129</f>
        <v>прочие</v>
      </c>
      <c r="B129" s="19">
        <f>ROUND(('фонд начисленной заработной пла'!B129/'среднесписочная численность'!B129/12)*1000,1)</f>
        <v>21707.7</v>
      </c>
      <c r="C129" s="19">
        <f>ROUND(('фонд начисленной заработной пла'!C129/'среднесписочная численность'!C129/12)*1000,1)</f>
        <v>23461.7</v>
      </c>
      <c r="D129" s="20">
        <f t="shared" si="76"/>
        <v>108.1</v>
      </c>
      <c r="E129" s="19">
        <f>ROUND(('фонд начисленной заработной пла'!E129/'среднесписочная численность'!E129/12)*1000,1)</f>
        <v>25338.400000000001</v>
      </c>
      <c r="F129" s="20">
        <f t="shared" si="72"/>
        <v>108</v>
      </c>
      <c r="G129" s="19">
        <f>ROUND(('фонд начисленной заработной пла'!G129/'среднесписочная численность'!G129/12)*1000,1)</f>
        <v>27112.400000000001</v>
      </c>
      <c r="H129" s="20">
        <f t="shared" si="73"/>
        <v>107</v>
      </c>
      <c r="I129" s="19">
        <f>ROUND(('фонд начисленной заработной пла'!I129/'среднесписочная численность'!I129/12)*1000,1)</f>
        <v>29010.3</v>
      </c>
      <c r="J129" s="20">
        <f t="shared" si="74"/>
        <v>107</v>
      </c>
      <c r="K129" s="19">
        <f>ROUND(('фонд начисленной заработной пла'!K129/'среднесписочная численность'!K129/12)*1000,1)</f>
        <v>31041.200000000001</v>
      </c>
      <c r="L129" s="20">
        <f t="shared" si="75"/>
        <v>107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>
        <f>ROUND(('фонд начисленной заработной пла'!B130/'среднесписочная численность'!B130/12)*1000,1)</f>
        <v>23176.1</v>
      </c>
      <c r="C130" s="37">
        <f>ROUND(('фонд начисленной заработной пла'!C130/'среднесписочная численность'!C130/12)*1000,1)</f>
        <v>26970.7</v>
      </c>
      <c r="D130" s="38">
        <f t="shared" si="59"/>
        <v>116.4</v>
      </c>
      <c r="E130" s="37">
        <f>ROUND(('фонд начисленной заработной пла'!E130/'среднесписочная численность'!E130/12)*1000,1)</f>
        <v>29309.599999999999</v>
      </c>
      <c r="F130" s="38">
        <f t="shared" si="72"/>
        <v>108.7</v>
      </c>
      <c r="G130" s="37">
        <f>ROUND(('фонд начисленной заработной пла'!G130/'среднесписочная численность'!G130/12)*1000,1)</f>
        <v>31674.9</v>
      </c>
      <c r="H130" s="38">
        <f t="shared" ref="H130:H132" si="77">ROUND(G130/E130*100,1)</f>
        <v>108.1</v>
      </c>
      <c r="I130" s="37">
        <f>ROUND(('фонд начисленной заработной пла'!I130/'среднесписочная численность'!I130/12)*1000,1)</f>
        <v>34179.300000000003</v>
      </c>
      <c r="J130" s="38">
        <f t="shared" ref="J130:J132" si="78">ROUND(I130/G130*100,1)</f>
        <v>107.9</v>
      </c>
      <c r="K130" s="37">
        <f>ROUND(('фонд начисленной заработной пла'!K130/'среднесписочная численность'!K130/12)*1000,1)</f>
        <v>36882.699999999997</v>
      </c>
      <c r="L130" s="38">
        <f t="shared" ref="L130:L132" si="79">ROUND(K130/I130*100,1)</f>
        <v>107.9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17" t="str">
        <f>'фонд начисленной заработной пла'!A131</f>
        <v>ОБУЗ "Черемисиновская ЦРБ"</v>
      </c>
      <c r="B131" s="19">
        <f>ROUND(('фонд начисленной заработной пла'!B131/'среднесписочная численность'!B131/12)*1000,1)</f>
        <v>22754.2</v>
      </c>
      <c r="C131" s="19">
        <f>ROUND(('фонд начисленной заработной пла'!C131/'среднесписочная численность'!C131/12)*1000,1)</f>
        <v>27952.5</v>
      </c>
      <c r="D131" s="20">
        <f t="shared" ref="D131:D132" si="80">ROUND(C131/B131*100,1)</f>
        <v>122.8</v>
      </c>
      <c r="E131" s="19">
        <f>ROUND(('фонд начисленной заработной пла'!E131/'среднесписочная численность'!E131/12)*1000,1)</f>
        <v>30328.5</v>
      </c>
      <c r="F131" s="20">
        <f t="shared" si="72"/>
        <v>108.5</v>
      </c>
      <c r="G131" s="19">
        <f>ROUND(('фонд начисленной заработной пла'!G131/'среднесписочная численность'!G131/12)*1000,1)</f>
        <v>32633.4</v>
      </c>
      <c r="H131" s="20">
        <f t="shared" si="77"/>
        <v>107.6</v>
      </c>
      <c r="I131" s="19">
        <f>ROUND(('фонд начисленной заработной пла'!I131/'среднесписочная численность'!I131/12)*1000,1)</f>
        <v>35080.9</v>
      </c>
      <c r="J131" s="20">
        <f t="shared" si="78"/>
        <v>107.5</v>
      </c>
      <c r="K131" s="19">
        <f>ROUND(('фонд начисленной заработной пла'!K131/'среднесписочная численность'!K131/12)*1000,1)</f>
        <v>37712</v>
      </c>
      <c r="L131" s="20">
        <f t="shared" si="79"/>
        <v>107.5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17" t="str">
        <f>'фонд начисленной заработной пла'!A132</f>
        <v>прочие</v>
      </c>
      <c r="B132" s="19">
        <f>ROUND(('фонд начисленной заработной пла'!B132/'среднесписочная численность'!B132/12)*1000,1)</f>
        <v>23966</v>
      </c>
      <c r="C132" s="19">
        <f>ROUND(('фонд начисленной заработной пла'!C132/'среднесписочная численность'!C132/12)*1000,1)</f>
        <v>25351.5</v>
      </c>
      <c r="D132" s="20">
        <f t="shared" si="80"/>
        <v>105.8</v>
      </c>
      <c r="E132" s="19">
        <f>ROUND(('фонд начисленной заработной пла'!E132/'среднесписочная численность'!E132/12)*1000,1)</f>
        <v>27629.200000000001</v>
      </c>
      <c r="F132" s="20">
        <f t="shared" si="72"/>
        <v>109</v>
      </c>
      <c r="G132" s="19">
        <f>ROUND(('фонд начисленной заработной пла'!G132/'среднесписочная численность'!G132/12)*1000,1)</f>
        <v>30094.1</v>
      </c>
      <c r="H132" s="20">
        <f t="shared" si="77"/>
        <v>108.9</v>
      </c>
      <c r="I132" s="19">
        <f>ROUND(('фонд начисленной заработной пла'!I132/'среднесписочная численность'!I132/12)*1000,1)</f>
        <v>32692.2</v>
      </c>
      <c r="J132" s="20">
        <f t="shared" si="78"/>
        <v>108.6</v>
      </c>
      <c r="K132" s="19">
        <f>ROUND(('фонд начисленной заработной пла'!K132/'среднесписочная численность'!K132/12)*1000,1)</f>
        <v>35514.9</v>
      </c>
      <c r="L132" s="20">
        <f t="shared" si="79"/>
        <v>108.6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f>ROUND(('фонд начисленной заработной пла'!B133/'среднесписочная численность'!B133/12)*1000,1)</f>
        <v>26855.3</v>
      </c>
      <c r="C133" s="37">
        <f>ROUND(('фонд начисленной заработной пла'!C133/'среднесписочная численность'!C133/12)*1000,1)</f>
        <v>28392.400000000001</v>
      </c>
      <c r="D133" s="38">
        <f t="shared" ref="D133" si="81">ROUND(C133/B133*100,1)</f>
        <v>105.7</v>
      </c>
      <c r="E133" s="37">
        <f>ROUND(('фонд начисленной заработной пла'!E133/'среднесписочная численность'!E133/12)*1000,1)</f>
        <v>30947.8</v>
      </c>
      <c r="F133" s="38">
        <f t="shared" si="72"/>
        <v>109</v>
      </c>
      <c r="G133" s="37">
        <f>ROUND(('фонд начисленной заработной пла'!G133/'среднесписочная численность'!G133/12)*1000,1)</f>
        <v>33424.300000000003</v>
      </c>
      <c r="H133" s="38">
        <f t="shared" si="60"/>
        <v>108</v>
      </c>
      <c r="I133" s="37">
        <f>ROUND(('фонд начисленной заработной пла'!I133/'среднесписочная численность'!I133/12)*1000,1)</f>
        <v>36100</v>
      </c>
      <c r="J133" s="38">
        <f t="shared" si="61"/>
        <v>108</v>
      </c>
      <c r="K133" s="37">
        <f>ROUND(('фонд начисленной заработной пла'!K133/'среднесписочная численность'!K133/12)*1000,1)</f>
        <v>38988.9</v>
      </c>
      <c r="L133" s="38">
        <f t="shared" si="62"/>
        <v>108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17" t="str">
        <f>'фонд начисленной заработной пла'!A134</f>
        <v>Районный Дом культуры</v>
      </c>
      <c r="B134" s="19">
        <f>ROUND(('фонд начисленной заработной пла'!B134/'среднесписочная численность'!B134/12)*1000,1)</f>
        <v>29559.4</v>
      </c>
      <c r="C134" s="19">
        <f>ROUND(('фонд начисленной заработной пла'!C134/'среднесписочная численность'!C134/12)*1000,1)</f>
        <v>28908.3</v>
      </c>
      <c r="D134" s="20">
        <f t="shared" si="59"/>
        <v>97.8</v>
      </c>
      <c r="E134" s="19">
        <f>ROUND(('фонд начисленной заработной пла'!E134/'среднесписочная численность'!E134/12)*1000,1)</f>
        <v>31509.8</v>
      </c>
      <c r="F134" s="20">
        <f t="shared" si="72"/>
        <v>109</v>
      </c>
      <c r="G134" s="19">
        <f>ROUND(('фонд начисленной заработной пла'!G134/'среднесписочная численность'!G134/12)*1000,1)</f>
        <v>34031.1</v>
      </c>
      <c r="H134" s="20">
        <f t="shared" ref="H134:H135" si="82">ROUND(G134/E134*100,1)</f>
        <v>108</v>
      </c>
      <c r="I134" s="19">
        <f>ROUND(('фонд начисленной заработной пла'!I134/'среднесписочная численность'!I134/12)*1000,1)</f>
        <v>36753</v>
      </c>
      <c r="J134" s="20">
        <f t="shared" ref="J134:J135" si="83">ROUND(I134/G134*100,1)</f>
        <v>108</v>
      </c>
      <c r="K134" s="19">
        <f>ROUND(('фонд начисленной заработной пла'!K134/'среднесписочная численность'!K134/12)*1000,1)</f>
        <v>39693.199999999997</v>
      </c>
      <c r="L134" s="20">
        <f t="shared" ref="L134:L135" si="84">ROUND(K134/I134*100,1)</f>
        <v>108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17" t="str">
        <f>'фонд начисленной заработной пла'!A135</f>
        <v>прочие</v>
      </c>
      <c r="B135" s="19">
        <f>ROUND(('фонд начисленной заработной пла'!B135/'среднесписочная численность'!B135/12)*1000,1)</f>
        <v>26520.400000000001</v>
      </c>
      <c r="C135" s="19">
        <f>ROUND(('фонд начисленной заработной пла'!C135/'среднесписочная численность'!C135/12)*1000,1)</f>
        <v>28319.7</v>
      </c>
      <c r="D135" s="20">
        <f t="shared" si="59"/>
        <v>106.8</v>
      </c>
      <c r="E135" s="19">
        <f>ROUND(('фонд начисленной заработной пла'!E135/'среднесписочная численность'!E135/12)*1000,1)</f>
        <v>30868.5</v>
      </c>
      <c r="F135" s="20">
        <f t="shared" si="72"/>
        <v>109</v>
      </c>
      <c r="G135" s="19">
        <f>ROUND(('фонд начисленной заработной пла'!G135/'среднесписочная численность'!G135/12)*1000,1)</f>
        <v>33338.800000000003</v>
      </c>
      <c r="H135" s="20">
        <f t="shared" si="82"/>
        <v>108</v>
      </c>
      <c r="I135" s="19">
        <f>ROUND(('фонд начисленной заработной пла'!I135/'среднесписочная численность'!I135/12)*1000,1)</f>
        <v>36007.9</v>
      </c>
      <c r="J135" s="20">
        <f t="shared" si="83"/>
        <v>108</v>
      </c>
      <c r="K135" s="19">
        <f>ROUND(('фонд начисленной заработной пла'!K135/'среднесписочная численность'!K135/12)*1000,1)</f>
        <v>38889.5</v>
      </c>
      <c r="L135" s="20">
        <f t="shared" si="84"/>
        <v>108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>
        <f>ROUND(('фонд начисленной заработной пла'!B136/'среднесписочная численность'!B136/12)*1000,1)</f>
        <v>34301.300000000003</v>
      </c>
      <c r="C136" s="39">
        <f>ROUND(('фонд начисленной заработной пла'!C136/'среднесписочная численность'!C136/12)*1000,1)</f>
        <v>36070.1</v>
      </c>
      <c r="D136" s="37">
        <f>ROUND(C136/B136*100,1)</f>
        <v>105.2</v>
      </c>
      <c r="E136" s="39">
        <f>ROUND(('фонд начисленной заработной пла'!E136/'среднесписочная численность'!E136/12)*1000,1)</f>
        <v>37945.4</v>
      </c>
      <c r="F136" s="37">
        <f t="shared" si="72"/>
        <v>105.2</v>
      </c>
      <c r="G136" s="39">
        <f>ROUND(('фонд начисленной заработной пла'!G136/'среднесписочная численность'!G136/12)*1000,1)</f>
        <v>39271.800000000003</v>
      </c>
      <c r="H136" s="37">
        <f t="shared" si="60"/>
        <v>103.5</v>
      </c>
      <c r="I136" s="39">
        <f>ROUND(('фонд начисленной заработной пла'!I136/'среднесписочная численность'!I136/12)*1000,1)</f>
        <v>40715.9</v>
      </c>
      <c r="J136" s="37">
        <f t="shared" si="61"/>
        <v>103.7</v>
      </c>
      <c r="K136" s="39">
        <f>ROUND(('фонд начисленной заработной пла'!K136/'среднесписочная численность'!K136/12)*1000,1)</f>
        <v>41903.9</v>
      </c>
      <c r="L136" s="37">
        <f t="shared" si="62"/>
        <v>102.9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43" t="str">
        <f>'фонд начисленной заработной пла'!A140</f>
        <v>Поселок Черемисиново</v>
      </c>
      <c r="B140" s="41">
        <f>ROUND(('фонд начисленной заработной пла'!B140/'среднесписочная численность'!B140/12)*1000,1)</f>
        <v>26828.5</v>
      </c>
      <c r="C140" s="41">
        <f>ROUND(('фонд начисленной заработной пла'!C140/'среднесписочная численность'!C140/12)*1000,1)</f>
        <v>34026.199999999997</v>
      </c>
      <c r="D140" s="42">
        <f t="shared" ref="D140:D161" si="85">ROUND(C140/B140*100,1)</f>
        <v>126.8</v>
      </c>
      <c r="E140" s="41">
        <f>ROUND(('фонд начисленной заработной пла'!E140/'среднесписочная численность'!E140/12)*1000,1)</f>
        <v>36335.9</v>
      </c>
      <c r="F140" s="42">
        <f t="shared" ref="F140:F161" si="86">ROUND(E140/C140*100,1)</f>
        <v>106.8</v>
      </c>
      <c r="G140" s="41">
        <f>ROUND(('фонд начисленной заработной пла'!G140/'среднесписочная численность'!G140/12)*1000,1)</f>
        <v>37901.199999999997</v>
      </c>
      <c r="H140" s="42">
        <f t="shared" si="60"/>
        <v>104.3</v>
      </c>
      <c r="I140" s="41">
        <f>ROUND(('фонд начисленной заработной пла'!I140/'среднесписочная численность'!I140/12)*1000,1)</f>
        <v>39794.300000000003</v>
      </c>
      <c r="J140" s="42">
        <f t="shared" si="61"/>
        <v>105</v>
      </c>
      <c r="K140" s="41">
        <f>ROUND(('фонд начисленной заработной пла'!K140/'среднесписочная численность'!K140/12)*1000,1)</f>
        <v>41472</v>
      </c>
      <c r="L140" s="42">
        <f t="shared" si="62"/>
        <v>104.2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43" t="str">
        <f>'фонд начисленной заработной пла'!A141</f>
        <v>Краснополянский</v>
      </c>
      <c r="B141" s="41">
        <f>ROUND(('фонд начисленной заработной пла'!B141/'среднесписочная численность'!B141/12)*1000,1)</f>
        <v>41478</v>
      </c>
      <c r="C141" s="41">
        <f>ROUND(('фонд начисленной заработной пла'!C141/'среднесписочная численность'!C141/12)*1000,1)</f>
        <v>28519.7</v>
      </c>
      <c r="D141" s="42">
        <f t="shared" si="85"/>
        <v>68.8</v>
      </c>
      <c r="E141" s="41">
        <f>ROUND(('фонд начисленной заработной пла'!E141/'среднесписочная численность'!E141/12)*1000,1)</f>
        <v>30219.7</v>
      </c>
      <c r="F141" s="42">
        <f t="shared" si="86"/>
        <v>106</v>
      </c>
      <c r="G141" s="41">
        <f>ROUND(('фонд начисленной заработной пла'!G141/'среднесписочная численность'!G141/12)*1000,1)</f>
        <v>32050.1</v>
      </c>
      <c r="H141" s="42">
        <f t="shared" si="60"/>
        <v>106.1</v>
      </c>
      <c r="I141" s="41">
        <f>ROUND(('фонд начисленной заработной пла'!I141/'среднесписочная численность'!I141/12)*1000,1)</f>
        <v>33964</v>
      </c>
      <c r="J141" s="42">
        <f t="shared" si="61"/>
        <v>106</v>
      </c>
      <c r="K141" s="41">
        <f>ROUND(('фонд начисленной заработной пла'!K141/'среднесписочная численность'!K141/12)*1000,1)</f>
        <v>35672.199999999997</v>
      </c>
      <c r="L141" s="42">
        <f t="shared" si="62"/>
        <v>105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43" t="str">
        <f>'фонд начисленной заработной пла'!A142</f>
        <v>Михайловский</v>
      </c>
      <c r="B142" s="41">
        <f>ROUND(('фонд начисленной заработной пла'!B142/'среднесписочная численность'!B142/12)*1000,1)</f>
        <v>24281.5</v>
      </c>
      <c r="C142" s="41">
        <f>ROUND(('фонд начисленной заработной пла'!C142/'среднесписочная численность'!C142/12)*1000,1)</f>
        <v>25410.1</v>
      </c>
      <c r="D142" s="42">
        <f t="shared" si="85"/>
        <v>104.6</v>
      </c>
      <c r="E142" s="41">
        <f>ROUND(('фонд начисленной заработной пла'!E142/'среднесписочная численность'!E142/12)*1000,1)</f>
        <v>26766.1</v>
      </c>
      <c r="F142" s="42">
        <f t="shared" si="86"/>
        <v>105.3</v>
      </c>
      <c r="G142" s="41">
        <f>ROUND(('фонд начисленной заработной пла'!G142/'среднесписочная численность'!G142/12)*1000,1)</f>
        <v>28370</v>
      </c>
      <c r="H142" s="42">
        <f t="shared" si="60"/>
        <v>106</v>
      </c>
      <c r="I142" s="41">
        <f>ROUND(('фонд начисленной заработной пла'!I142/'среднесписочная численность'!I142/12)*1000,1)</f>
        <v>29509.5</v>
      </c>
      <c r="J142" s="42">
        <f t="shared" si="61"/>
        <v>104</v>
      </c>
      <c r="K142" s="41">
        <f>ROUND(('фонд начисленной заработной пла'!K142/'среднесписочная численность'!K142/12)*1000,1)</f>
        <v>30663.8</v>
      </c>
      <c r="L142" s="42">
        <f t="shared" si="62"/>
        <v>103.9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 t="str">
        <f>'фонд начисленной заработной пла'!A143</f>
        <v>Ниженский</v>
      </c>
      <c r="B143" s="41">
        <f>ROUND(('фонд начисленной заработной пла'!B143/'среднесписочная численность'!B143/12)*1000,1)</f>
        <v>33925.300000000003</v>
      </c>
      <c r="C143" s="41">
        <f>ROUND(('фонд начисленной заработной пла'!C143/'среднесписочная численность'!C143/12)*1000,1)</f>
        <v>32439.4</v>
      </c>
      <c r="D143" s="42">
        <f t="shared" si="85"/>
        <v>95.6</v>
      </c>
      <c r="E143" s="41">
        <f>ROUND(('фонд начисленной заработной пла'!E143/'среднесписочная численность'!E143/12)*1000,1)</f>
        <v>33107.800000000003</v>
      </c>
      <c r="F143" s="42">
        <f t="shared" si="86"/>
        <v>102.1</v>
      </c>
      <c r="G143" s="41">
        <f>ROUND(('фонд начисленной заработной пла'!G143/'среднесписочная численность'!G143/12)*1000,1)</f>
        <v>33463.9</v>
      </c>
      <c r="H143" s="42">
        <f t="shared" si="60"/>
        <v>101.1</v>
      </c>
      <c r="I143" s="41">
        <f>ROUND(('фонд начисленной заработной пла'!I143/'среднесписочная численность'!I143/12)*1000,1)</f>
        <v>33185.599999999999</v>
      </c>
      <c r="J143" s="42">
        <f t="shared" si="61"/>
        <v>99.2</v>
      </c>
      <c r="K143" s="41">
        <f>ROUND(('фонд начисленной заработной пла'!K143/'среднесписочная численность'!K143/12)*1000,1)</f>
        <v>33234.6</v>
      </c>
      <c r="L143" s="42">
        <f t="shared" si="62"/>
        <v>100.1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 t="str">
        <f>'фонд начисленной заработной пла'!A144</f>
        <v>Петровский</v>
      </c>
      <c r="B144" s="41">
        <f>ROUND(('фонд начисленной заработной пла'!B144/'среднесписочная численность'!B144/12)*1000,1)</f>
        <v>37844.6</v>
      </c>
      <c r="C144" s="41">
        <f>ROUND(('фонд начисленной заработной пла'!C144/'среднесписочная численность'!C144/12)*1000,1)</f>
        <v>36527.300000000003</v>
      </c>
      <c r="D144" s="42">
        <f t="shared" si="85"/>
        <v>96.5</v>
      </c>
      <c r="E144" s="41">
        <f>ROUND(('фонд начисленной заработной пла'!E144/'среднесписочная численность'!E144/12)*1000,1)</f>
        <v>38640.1</v>
      </c>
      <c r="F144" s="42">
        <f t="shared" si="86"/>
        <v>105.8</v>
      </c>
      <c r="G144" s="41">
        <f>ROUND(('фонд начисленной заработной пла'!G144/'среднесписочная численность'!G144/12)*1000,1)</f>
        <v>40416</v>
      </c>
      <c r="H144" s="42">
        <f t="shared" si="60"/>
        <v>104.6</v>
      </c>
      <c r="I144" s="41">
        <f>ROUND(('фонд начисленной заработной пла'!I144/'среднесписочная численность'!I144/12)*1000,1)</f>
        <v>42983.3</v>
      </c>
      <c r="J144" s="42">
        <f t="shared" si="61"/>
        <v>106.4</v>
      </c>
      <c r="K144" s="41">
        <f>ROUND(('фонд начисленной заработной пла'!K144/'среднесписочная численность'!K144/12)*1000,1)</f>
        <v>45740.2</v>
      </c>
      <c r="L144" s="42">
        <f t="shared" si="62"/>
        <v>106.4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 t="str">
        <f>'фонд начисленной заработной пла'!A145</f>
        <v>Покровский</v>
      </c>
      <c r="B145" s="41">
        <f>ROUND(('фонд начисленной заработной пла'!B145/'среднесписочная численность'!B145/12)*1000,1)</f>
        <v>22128.3</v>
      </c>
      <c r="C145" s="41">
        <f>ROUND(('фонд начисленной заработной пла'!C145/'среднесписочная численность'!C145/12)*1000,1)</f>
        <v>24617.5</v>
      </c>
      <c r="D145" s="42">
        <f t="shared" si="85"/>
        <v>111.2</v>
      </c>
      <c r="E145" s="41">
        <f>ROUND(('фонд начисленной заработной пла'!E145/'среднесписочная численность'!E145/12)*1000,1)</f>
        <v>26123.5</v>
      </c>
      <c r="F145" s="42">
        <f t="shared" si="86"/>
        <v>106.1</v>
      </c>
      <c r="G145" s="41">
        <f>ROUND(('фонд начисленной заработной пла'!G145/'среднесписочная численность'!G145/12)*1000,1)</f>
        <v>27730.5</v>
      </c>
      <c r="H145" s="42">
        <f t="shared" si="60"/>
        <v>106.2</v>
      </c>
      <c r="I145" s="41">
        <f>ROUND(('фонд начисленной заработной пла'!I145/'среднесписочная численность'!I145/12)*1000,1)</f>
        <v>29041.4</v>
      </c>
      <c r="J145" s="42">
        <f t="shared" si="61"/>
        <v>104.7</v>
      </c>
      <c r="K145" s="41">
        <f>ROUND(('фонд начисленной заработной пла'!K145/'среднесписочная численность'!K145/12)*1000,1)</f>
        <v>30355.1</v>
      </c>
      <c r="L145" s="42">
        <f t="shared" si="62"/>
        <v>104.5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43" t="str">
        <f>'фонд начисленной заработной пла'!A146</f>
        <v>Русановский</v>
      </c>
      <c r="B146" s="41">
        <f>ROUND(('фонд начисленной заработной пла'!B146/'среднесписочная численность'!B146/12)*1000,1)</f>
        <v>47694.400000000001</v>
      </c>
      <c r="C146" s="41">
        <f>ROUND(('фонд начисленной заработной пла'!C146/'среднесписочная численность'!C146/12)*1000,1)</f>
        <v>36009.599999999999</v>
      </c>
      <c r="D146" s="42">
        <f t="shared" si="85"/>
        <v>75.5</v>
      </c>
      <c r="E146" s="41">
        <f>ROUND(('фонд начисленной заработной пла'!E146/'среднесписочная численность'!E146/12)*1000,1)</f>
        <v>37229.4</v>
      </c>
      <c r="F146" s="42">
        <f t="shared" si="86"/>
        <v>103.4</v>
      </c>
      <c r="G146" s="41">
        <f>ROUND(('фонд начисленной заработной пла'!G146/'среднесписочная численность'!G146/12)*1000,1)</f>
        <v>38708</v>
      </c>
      <c r="H146" s="42">
        <f t="shared" si="60"/>
        <v>104</v>
      </c>
      <c r="I146" s="41">
        <f>ROUND(('фонд начисленной заработной пла'!I146/'среднесписочная численность'!I146/12)*1000,1)</f>
        <v>40258.5</v>
      </c>
      <c r="J146" s="42">
        <f t="shared" si="61"/>
        <v>104</v>
      </c>
      <c r="K146" s="41">
        <f>ROUND(('фонд начисленной заработной пла'!K146/'среднесписочная численность'!K146/12)*1000,1)</f>
        <v>42016.1</v>
      </c>
      <c r="L146" s="42">
        <f t="shared" si="62"/>
        <v>104.4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43" t="str">
        <f>'фонд начисленной заработной пла'!A147</f>
        <v>Стакановский</v>
      </c>
      <c r="B147" s="41">
        <f>ROUND(('фонд начисленной заработной пла'!B147/'среднесписочная численность'!B147/12)*1000,1)</f>
        <v>31075.7</v>
      </c>
      <c r="C147" s="41">
        <f>ROUND(('фонд начисленной заработной пла'!C147/'среднесписочная численность'!C147/12)*1000,1)</f>
        <v>24665.1</v>
      </c>
      <c r="D147" s="42">
        <f t="shared" si="85"/>
        <v>79.400000000000006</v>
      </c>
      <c r="E147" s="41">
        <f>ROUND(('фонд начисленной заработной пла'!E147/'среднесписочная численность'!E147/12)*1000,1)</f>
        <v>25707.5</v>
      </c>
      <c r="F147" s="42">
        <f t="shared" si="86"/>
        <v>104.2</v>
      </c>
      <c r="G147" s="41">
        <f>ROUND(('фонд начисленной заработной пла'!G147/'среднесписочная численность'!G147/12)*1000,1)</f>
        <v>27009.599999999999</v>
      </c>
      <c r="H147" s="42">
        <f t="shared" si="60"/>
        <v>105.1</v>
      </c>
      <c r="I147" s="41">
        <f>ROUND(('фонд начисленной заработной пла'!I147/'среднесписочная численность'!I147/12)*1000,1)</f>
        <v>27928.1</v>
      </c>
      <c r="J147" s="42">
        <f t="shared" si="61"/>
        <v>103.4</v>
      </c>
      <c r="K147" s="41">
        <f>ROUND(('фонд начисленной заработной пла'!K147/'среднесписочная численность'!K147/12)*1000,1)</f>
        <v>28986.3</v>
      </c>
      <c r="L147" s="42">
        <f t="shared" si="62"/>
        <v>103.8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43" t="str">
        <f>'фонд начисленной заработной пла'!A148</f>
        <v>Удеревский</v>
      </c>
      <c r="B148" s="41">
        <f>ROUND(('фонд начисленной заработной пла'!B148/'среднесписочная численность'!B148/12)*1000,1)</f>
        <v>21289.9</v>
      </c>
      <c r="C148" s="41">
        <f>ROUND(('фонд начисленной заработной пла'!C148/'среднесписочная численность'!C148/12)*1000,1)</f>
        <v>19993.8</v>
      </c>
      <c r="D148" s="42">
        <f t="shared" si="85"/>
        <v>93.9</v>
      </c>
      <c r="E148" s="41">
        <f>ROUND(('фонд начисленной заработной пла'!E148/'среднесписочная численность'!E148/12)*1000,1)</f>
        <v>20557.099999999999</v>
      </c>
      <c r="F148" s="42">
        <f t="shared" si="86"/>
        <v>102.8</v>
      </c>
      <c r="G148" s="41">
        <f>ROUND(('фонд начисленной заработной пла'!G148/'среднесписочная численность'!G148/12)*1000,1)</f>
        <v>21134.3</v>
      </c>
      <c r="H148" s="42">
        <f t="shared" si="60"/>
        <v>102.8</v>
      </c>
      <c r="I148" s="41">
        <f>ROUND(('фонд начисленной заработной пла'!I148/'среднесписочная численность'!I148/12)*1000,1)</f>
        <v>21729.9</v>
      </c>
      <c r="J148" s="42">
        <f t="shared" si="61"/>
        <v>102.8</v>
      </c>
      <c r="K148" s="41">
        <f>ROUND(('фонд начисленной заработной пла'!K148/'среднесписочная численность'!K148/12)*1000,1)</f>
        <v>22348.799999999999</v>
      </c>
      <c r="L148" s="42">
        <f t="shared" si="62"/>
        <v>102.8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hidden="1" customHeight="1">
      <c r="A149" s="43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85"/>
        <v>#DIV/0!</v>
      </c>
      <c r="E149" s="41" t="e">
        <f>ROUND(('фонд начисленной заработной пла'!E149/'среднесписочная численность'!E149/12)*1000,1)</f>
        <v>#DIV/0!</v>
      </c>
      <c r="F149" s="42" t="e">
        <f t="shared" si="86"/>
        <v>#DIV/0!</v>
      </c>
      <c r="G149" s="41" t="e">
        <f>ROUND(('фонд начисленной заработной пла'!G149/'среднесписочная численность'!G149/12)*1000,1)</f>
        <v>#DIV/0!</v>
      </c>
      <c r="H149" s="42" t="e">
        <f t="shared" si="60"/>
        <v>#DIV/0!</v>
      </c>
      <c r="I149" s="41" t="e">
        <f>ROUND(('фонд начисленной заработной пла'!I149/'среднесписочная численность'!I149/12)*1000,1)</f>
        <v>#DIV/0!</v>
      </c>
      <c r="J149" s="42" t="e">
        <f t="shared" si="61"/>
        <v>#DIV/0!</v>
      </c>
      <c r="K149" s="41" t="e">
        <f>ROUND(('фонд начисленной заработной пла'!K149/'среднесписочная численность'!K149/12)*1000,1)</f>
        <v>#DIV/0!</v>
      </c>
      <c r="L149" s="42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hidden="1" customHeight="1">
      <c r="A150" s="43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85"/>
        <v>#DIV/0!</v>
      </c>
      <c r="E150" s="41" t="e">
        <f>ROUND(('фонд начисленной заработной пла'!E150/'среднесписочная численность'!E150/12)*1000,1)</f>
        <v>#DIV/0!</v>
      </c>
      <c r="F150" s="42" t="e">
        <f t="shared" si="86"/>
        <v>#DIV/0!</v>
      </c>
      <c r="G150" s="41" t="e">
        <f>ROUND(('фонд начисленной заработной пла'!G150/'среднесписочная численность'!G150/12)*1000,1)</f>
        <v>#DIV/0!</v>
      </c>
      <c r="H150" s="42" t="e">
        <f t="shared" si="60"/>
        <v>#DIV/0!</v>
      </c>
      <c r="I150" s="41" t="e">
        <f>ROUND(('фонд начисленной заработной пла'!I150/'среднесписочная численность'!I150/12)*1000,1)</f>
        <v>#DIV/0!</v>
      </c>
      <c r="J150" s="42" t="e">
        <f t="shared" si="61"/>
        <v>#DIV/0!</v>
      </c>
      <c r="K150" s="41" t="e">
        <f>ROUND(('фонд начисленной заработной пла'!K150/'среднесписочная численность'!K150/12)*1000,1)</f>
        <v>#DIV/0!</v>
      </c>
      <c r="L150" s="42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hidden="1" customHeight="1">
      <c r="A151" s="43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85"/>
        <v>#DIV/0!</v>
      </c>
      <c r="E151" s="41" t="e">
        <f>ROUND(('фонд начисленной заработной пла'!E151/'среднесписочная численность'!E151/12)*1000,1)</f>
        <v>#DIV/0!</v>
      </c>
      <c r="F151" s="42" t="e">
        <f t="shared" si="86"/>
        <v>#DIV/0!</v>
      </c>
      <c r="G151" s="41" t="e">
        <f>ROUND(('фонд начисленной заработной пла'!G151/'среднесписочная численность'!G151/12)*1000,1)</f>
        <v>#DIV/0!</v>
      </c>
      <c r="H151" s="42" t="e">
        <f t="shared" si="60"/>
        <v>#DIV/0!</v>
      </c>
      <c r="I151" s="41" t="e">
        <f>ROUND(('фонд начисленной заработной пла'!I151/'среднесписочная численность'!I151/12)*1000,1)</f>
        <v>#DIV/0!</v>
      </c>
      <c r="J151" s="42" t="e">
        <f t="shared" si="61"/>
        <v>#DIV/0!</v>
      </c>
      <c r="K151" s="41" t="e">
        <f>ROUND(('фонд начисленной заработной пла'!K151/'среднесписочная численность'!K151/12)*1000,1)</f>
        <v>#DIV/0!</v>
      </c>
      <c r="L151" s="42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hidden="1" customHeight="1">
      <c r="A152" s="43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85"/>
        <v>#DIV/0!</v>
      </c>
      <c r="E152" s="41" t="e">
        <f>ROUND(('фонд начисленной заработной пла'!E152/'среднесписочная численность'!E152/12)*1000,1)</f>
        <v>#DIV/0!</v>
      </c>
      <c r="F152" s="42" t="e">
        <f t="shared" si="86"/>
        <v>#DIV/0!</v>
      </c>
      <c r="G152" s="41" t="e">
        <f>ROUND(('фонд начисленной заработной пла'!G152/'среднесписочная численность'!G152/12)*1000,1)</f>
        <v>#DIV/0!</v>
      </c>
      <c r="H152" s="42" t="e">
        <f t="shared" si="60"/>
        <v>#DIV/0!</v>
      </c>
      <c r="I152" s="41" t="e">
        <f>ROUND(('фонд начисленной заработной пла'!I152/'среднесписочная численность'!I152/12)*1000,1)</f>
        <v>#DIV/0!</v>
      </c>
      <c r="J152" s="42" t="e">
        <f t="shared" si="61"/>
        <v>#DIV/0!</v>
      </c>
      <c r="K152" s="41" t="e">
        <f>ROUND(('фонд начисленной заработной пла'!K152/'среднесписочная численность'!K152/12)*1000,1)</f>
        <v>#DIV/0!</v>
      </c>
      <c r="L152" s="42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hidden="1" customHeight="1">
      <c r="A153" s="43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85"/>
        <v>#DIV/0!</v>
      </c>
      <c r="E153" s="41" t="e">
        <f>ROUND(('фонд начисленной заработной пла'!E153/'среднесписочная численность'!E153/12)*1000,1)</f>
        <v>#DIV/0!</v>
      </c>
      <c r="F153" s="42" t="e">
        <f t="shared" si="86"/>
        <v>#DIV/0!</v>
      </c>
      <c r="G153" s="41" t="e">
        <f>ROUND(('фонд начисленной заработной пла'!G153/'среднесписочная численность'!G153/12)*1000,1)</f>
        <v>#DIV/0!</v>
      </c>
      <c r="H153" s="42" t="e">
        <f t="shared" si="60"/>
        <v>#DIV/0!</v>
      </c>
      <c r="I153" s="41" t="e">
        <f>ROUND(('фонд начисленной заработной пла'!I153/'среднесписочная численность'!I153/12)*1000,1)</f>
        <v>#DIV/0!</v>
      </c>
      <c r="J153" s="42" t="e">
        <f>ROUND(I153/G153*100,1)</f>
        <v>#DIV/0!</v>
      </c>
      <c r="K153" s="41" t="e">
        <f>ROUND(('фонд начисленной заработной пла'!K153/'среднесписочная численность'!K153/12)*1000,1)</f>
        <v>#DIV/0!</v>
      </c>
      <c r="L153" s="42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hidden="1" customHeight="1">
      <c r="A154" s="43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85"/>
        <v>#DIV/0!</v>
      </c>
      <c r="E154" s="41" t="e">
        <f>ROUND(('фонд начисленной заработной пла'!E154/'среднесписочная численность'!E154/12)*1000,1)</f>
        <v>#DIV/0!</v>
      </c>
      <c r="F154" s="42" t="e">
        <f t="shared" si="86"/>
        <v>#DIV/0!</v>
      </c>
      <c r="G154" s="41" t="e">
        <f>ROUND(('фонд начисленной заработной пла'!G154/'среднесписочная численность'!G154/12)*1000,1)</f>
        <v>#DIV/0!</v>
      </c>
      <c r="H154" s="42" t="e">
        <f t="shared" si="60"/>
        <v>#DIV/0!</v>
      </c>
      <c r="I154" s="41" t="e">
        <f>ROUND(('фонд начисленной заработной пла'!I154/'среднесписочная численность'!I154/12)*1000,1)</f>
        <v>#DIV/0!</v>
      </c>
      <c r="J154" s="42" t="e">
        <f t="shared" ref="J154:J161" si="87">ROUND(I154/G154*100,1)</f>
        <v>#DIV/0!</v>
      </c>
      <c r="K154" s="41" t="e">
        <f>ROUND(('фонд начисленной заработной пла'!K154/'среднесписочная численность'!K154/12)*1000,1)</f>
        <v>#DIV/0!</v>
      </c>
      <c r="L154" s="42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hidden="1" customHeight="1">
      <c r="A155" s="43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85"/>
        <v>#DIV/0!</v>
      </c>
      <c r="E155" s="41" t="e">
        <f>ROUND(('фонд начисленной заработной пла'!E155/'среднесписочная численность'!E155/12)*1000,1)</f>
        <v>#DIV/0!</v>
      </c>
      <c r="F155" s="42" t="e">
        <f t="shared" si="86"/>
        <v>#DIV/0!</v>
      </c>
      <c r="G155" s="41" t="e">
        <f>ROUND(('фонд начисленной заработной пла'!G155/'среднесписочная численность'!G155/12)*1000,1)</f>
        <v>#DIV/0!</v>
      </c>
      <c r="H155" s="42" t="e">
        <f t="shared" si="60"/>
        <v>#DIV/0!</v>
      </c>
      <c r="I155" s="41" t="e">
        <f>ROUND(('фонд начисленной заработной пла'!I155/'среднесписочная численность'!I155/12)*1000,1)</f>
        <v>#DIV/0!</v>
      </c>
      <c r="J155" s="42" t="e">
        <f t="shared" si="87"/>
        <v>#DIV/0!</v>
      </c>
      <c r="K155" s="41" t="e">
        <f>ROUND(('фонд начисленной заработной пла'!K155/'среднесписочная численность'!K155/12)*1000,1)</f>
        <v>#DIV/0!</v>
      </c>
      <c r="L155" s="42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hidden="1" customHeight="1">
      <c r="A156" s="43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85"/>
        <v>#DIV/0!</v>
      </c>
      <c r="E156" s="41" t="e">
        <f>ROUND(('фонд начисленной заработной пла'!E156/'среднесписочная численность'!E156/12)*1000,1)</f>
        <v>#DIV/0!</v>
      </c>
      <c r="F156" s="42" t="e">
        <f t="shared" si="86"/>
        <v>#DIV/0!</v>
      </c>
      <c r="G156" s="41" t="e">
        <f>ROUND(('фонд начисленной заработной пла'!G156/'среднесписочная численность'!G156/12)*1000,1)</f>
        <v>#DIV/0!</v>
      </c>
      <c r="H156" s="42" t="e">
        <f t="shared" si="60"/>
        <v>#DIV/0!</v>
      </c>
      <c r="I156" s="41" t="e">
        <f>ROUND(('фонд начисленной заработной пла'!I156/'среднесписочная численность'!I156/12)*1000,1)</f>
        <v>#DIV/0!</v>
      </c>
      <c r="J156" s="42" t="e">
        <f t="shared" si="87"/>
        <v>#DIV/0!</v>
      </c>
      <c r="K156" s="41" t="e">
        <f>ROUND(('фонд начисленной заработной пла'!K156/'среднесписочная численность'!K156/12)*1000,1)</f>
        <v>#DIV/0!</v>
      </c>
      <c r="L156" s="42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hidden="1" customHeight="1">
      <c r="A157" s="43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85"/>
        <v>#DIV/0!</v>
      </c>
      <c r="E157" s="41" t="e">
        <f>ROUND(('фонд начисленной заработной пла'!E157/'среднесписочная численность'!E157/12)*1000,1)</f>
        <v>#DIV/0!</v>
      </c>
      <c r="F157" s="42" t="e">
        <f t="shared" si="86"/>
        <v>#DIV/0!</v>
      </c>
      <c r="G157" s="41" t="e">
        <f>ROUND(('фонд начисленной заработной пла'!G157/'среднесписочная численность'!G157/12)*1000,1)</f>
        <v>#DIV/0!</v>
      </c>
      <c r="H157" s="42" t="e">
        <f t="shared" si="60"/>
        <v>#DIV/0!</v>
      </c>
      <c r="I157" s="41" t="e">
        <f>ROUND(('фонд начисленной заработной пла'!I157/'среднесписочная численность'!I157/12)*1000,1)</f>
        <v>#DIV/0!</v>
      </c>
      <c r="J157" s="42" t="e">
        <f t="shared" si="87"/>
        <v>#DIV/0!</v>
      </c>
      <c r="K157" s="41" t="e">
        <f>ROUND(('фонд начисленной заработной пла'!K157/'среднесписочная численность'!K157/12)*1000,1)</f>
        <v>#DIV/0!</v>
      </c>
      <c r="L157" s="42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hidden="1" customHeight="1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hidden="1" customHeight="1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hidden="1" customHeight="1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1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1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hidden="1" customHeight="1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38.25" customHeight="1">
      <c r="A162" s="43"/>
      <c r="B162" s="41"/>
      <c r="C162" s="41"/>
      <c r="D162" s="42"/>
      <c r="E162" s="41"/>
      <c r="F162" s="42"/>
      <c r="G162" s="41"/>
      <c r="H162" s="42"/>
      <c r="I162" s="41"/>
      <c r="J162" s="42"/>
      <c r="K162" s="41"/>
      <c r="L162" s="4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</row>
    <row r="164" spans="1:23" ht="28.5" customHeight="1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1 B136:C136 E140:E161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2021-07-15T06:17:22Z</dcterms:modified>
</cp:coreProperties>
</file>