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740" activeTab="1"/>
  </bookViews>
  <sheets>
    <sheet name="БАЗОВЫЙ" sheetId="5" r:id="rId1"/>
    <sheet name="КОНСЕРВАТИВНЫЙ " sheetId="6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G171" i="6"/>
  <c r="J171"/>
  <c r="K171" s="1"/>
  <c r="M171"/>
  <c r="P171"/>
  <c r="Q171" s="1"/>
  <c r="Q171" i="5"/>
  <c r="N171"/>
  <c r="K171"/>
  <c r="H171"/>
  <c r="E171"/>
  <c r="G171"/>
  <c r="J171"/>
  <c r="M171"/>
  <c r="P171"/>
  <c r="Q16" i="6"/>
  <c r="Q18"/>
  <c r="G15"/>
  <c r="N171" l="1"/>
  <c r="J18"/>
  <c r="N18" s="1"/>
  <c r="J16"/>
  <c r="N16" s="1"/>
  <c r="Q233"/>
  <c r="N233"/>
  <c r="K233"/>
  <c r="H233"/>
  <c r="E233"/>
  <c r="P232"/>
  <c r="M232"/>
  <c r="J232"/>
  <c r="G232"/>
  <c r="H232" s="1"/>
  <c r="D232"/>
  <c r="E232" s="1"/>
  <c r="Q231"/>
  <c r="N231"/>
  <c r="K231"/>
  <c r="H231"/>
  <c r="E231"/>
  <c r="Q230"/>
  <c r="N230"/>
  <c r="K230"/>
  <c r="H230"/>
  <c r="E230"/>
  <c r="Q229"/>
  <c r="N229"/>
  <c r="K229"/>
  <c r="H229"/>
  <c r="E229"/>
  <c r="Q228"/>
  <c r="N228"/>
  <c r="K228"/>
  <c r="H228"/>
  <c r="E228"/>
  <c r="Q227"/>
  <c r="N227"/>
  <c r="K227"/>
  <c r="H227"/>
  <c r="E227"/>
  <c r="Q226"/>
  <c r="N226"/>
  <c r="K226"/>
  <c r="H226"/>
  <c r="E226"/>
  <c r="P225"/>
  <c r="M225"/>
  <c r="J225"/>
  <c r="G225"/>
  <c r="D225"/>
  <c r="E225" s="1"/>
  <c r="Q224"/>
  <c r="N224"/>
  <c r="K224"/>
  <c r="H224"/>
  <c r="E224"/>
  <c r="Q223"/>
  <c r="N223"/>
  <c r="K223"/>
  <c r="H223"/>
  <c r="E223"/>
  <c r="Q222"/>
  <c r="N222"/>
  <c r="K222"/>
  <c r="H222"/>
  <c r="E222"/>
  <c r="Q221"/>
  <c r="N221"/>
  <c r="K221"/>
  <c r="H221"/>
  <c r="E221"/>
  <c r="Q220"/>
  <c r="N220"/>
  <c r="K220"/>
  <c r="H220"/>
  <c r="E220"/>
  <c r="Q219"/>
  <c r="N219"/>
  <c r="K219"/>
  <c r="H219"/>
  <c r="E219"/>
  <c r="P218"/>
  <c r="M218"/>
  <c r="J218"/>
  <c r="G218"/>
  <c r="D218"/>
  <c r="E218" s="1"/>
  <c r="Q217"/>
  <c r="N217"/>
  <c r="K217"/>
  <c r="H217"/>
  <c r="E217"/>
  <c r="Q216"/>
  <c r="N216"/>
  <c r="K216"/>
  <c r="H216"/>
  <c r="E216"/>
  <c r="Q215"/>
  <c r="N215"/>
  <c r="K215"/>
  <c r="H215"/>
  <c r="E215"/>
  <c r="Q214"/>
  <c r="N214"/>
  <c r="K214"/>
  <c r="H214"/>
  <c r="E214"/>
  <c r="Q213"/>
  <c r="N213"/>
  <c r="K213"/>
  <c r="H213"/>
  <c r="E213"/>
  <c r="P212"/>
  <c r="M212"/>
  <c r="N212" s="1"/>
  <c r="J212"/>
  <c r="G212"/>
  <c r="H212" s="1"/>
  <c r="D212"/>
  <c r="E212" s="1"/>
  <c r="P211"/>
  <c r="Q210"/>
  <c r="N210"/>
  <c r="K210"/>
  <c r="H210"/>
  <c r="E210"/>
  <c r="Q209"/>
  <c r="N209"/>
  <c r="K209"/>
  <c r="H209"/>
  <c r="E209"/>
  <c r="Q208"/>
  <c r="N208"/>
  <c r="K208"/>
  <c r="H208"/>
  <c r="E208"/>
  <c r="Q207"/>
  <c r="N207"/>
  <c r="K207"/>
  <c r="H207"/>
  <c r="E207"/>
  <c r="Q206"/>
  <c r="N206"/>
  <c r="K206"/>
  <c r="H206"/>
  <c r="E206"/>
  <c r="Q205"/>
  <c r="N205"/>
  <c r="K205"/>
  <c r="H205"/>
  <c r="E205"/>
  <c r="Q204"/>
  <c r="N204"/>
  <c r="K204"/>
  <c r="H204"/>
  <c r="E204"/>
  <c r="Q203"/>
  <c r="N203"/>
  <c r="K203"/>
  <c r="H203"/>
  <c r="E203"/>
  <c r="Q202"/>
  <c r="N202"/>
  <c r="K202"/>
  <c r="H202"/>
  <c r="E202"/>
  <c r="Q201"/>
  <c r="N201"/>
  <c r="K201"/>
  <c r="H201"/>
  <c r="E201"/>
  <c r="Q200"/>
  <c r="N200"/>
  <c r="K200"/>
  <c r="H200"/>
  <c r="E200"/>
  <c r="Q199"/>
  <c r="N199"/>
  <c r="K199"/>
  <c r="H199"/>
  <c r="E199"/>
  <c r="Q198"/>
  <c r="N198"/>
  <c r="K198"/>
  <c r="H198"/>
  <c r="E198"/>
  <c r="Q197"/>
  <c r="N197"/>
  <c r="K197"/>
  <c r="H197"/>
  <c r="E197"/>
  <c r="Q196"/>
  <c r="N196"/>
  <c r="K196"/>
  <c r="H196"/>
  <c r="E196"/>
  <c r="P195"/>
  <c r="M195"/>
  <c r="J195"/>
  <c r="G195"/>
  <c r="D195"/>
  <c r="E195" s="1"/>
  <c r="Q194"/>
  <c r="N194"/>
  <c r="K194"/>
  <c r="H194"/>
  <c r="E194"/>
  <c r="Q193"/>
  <c r="N193"/>
  <c r="K193"/>
  <c r="H193"/>
  <c r="E193"/>
  <c r="Q192"/>
  <c r="N192"/>
  <c r="K192"/>
  <c r="H192"/>
  <c r="E192"/>
  <c r="Q191"/>
  <c r="N191"/>
  <c r="K191"/>
  <c r="H191"/>
  <c r="E191"/>
  <c r="Q190"/>
  <c r="N190"/>
  <c r="K190"/>
  <c r="H190"/>
  <c r="E190"/>
  <c r="Q189"/>
  <c r="N189"/>
  <c r="K189"/>
  <c r="H189"/>
  <c r="E189"/>
  <c r="Q188"/>
  <c r="N188"/>
  <c r="K188"/>
  <c r="H188"/>
  <c r="E188"/>
  <c r="Q187"/>
  <c r="N187"/>
  <c r="K187"/>
  <c r="H187"/>
  <c r="E187"/>
  <c r="Q186"/>
  <c r="N186"/>
  <c r="K186"/>
  <c r="H186"/>
  <c r="E186"/>
  <c r="Q185"/>
  <c r="N185"/>
  <c r="K185"/>
  <c r="H185"/>
  <c r="E185"/>
  <c r="Q184"/>
  <c r="N184"/>
  <c r="K184"/>
  <c r="H184"/>
  <c r="E184"/>
  <c r="Q183"/>
  <c r="N183"/>
  <c r="K183"/>
  <c r="H183"/>
  <c r="E183"/>
  <c r="Q182"/>
  <c r="N182"/>
  <c r="K182"/>
  <c r="H182"/>
  <c r="E182"/>
  <c r="Q181"/>
  <c r="N181"/>
  <c r="K181"/>
  <c r="H181"/>
  <c r="E181"/>
  <c r="Q180"/>
  <c r="N180"/>
  <c r="K180"/>
  <c r="H180"/>
  <c r="E180"/>
  <c r="Q179"/>
  <c r="N179"/>
  <c r="K179"/>
  <c r="H179"/>
  <c r="E179"/>
  <c r="Q178"/>
  <c r="N178"/>
  <c r="K178"/>
  <c r="H178"/>
  <c r="E178"/>
  <c r="P177"/>
  <c r="M177"/>
  <c r="J177"/>
  <c r="G177"/>
  <c r="D177"/>
  <c r="E177" s="1"/>
  <c r="Q176"/>
  <c r="N176"/>
  <c r="K176"/>
  <c r="H176"/>
  <c r="E176"/>
  <c r="Q175"/>
  <c r="N175"/>
  <c r="K175"/>
  <c r="H175"/>
  <c r="E175"/>
  <c r="Q174"/>
  <c r="N174"/>
  <c r="K174"/>
  <c r="H174"/>
  <c r="E174"/>
  <c r="Q173"/>
  <c r="N173"/>
  <c r="K173"/>
  <c r="H173"/>
  <c r="E173"/>
  <c r="Q172"/>
  <c r="N172"/>
  <c r="K172"/>
  <c r="H172"/>
  <c r="E172"/>
  <c r="D171"/>
  <c r="E171" s="1"/>
  <c r="Q170"/>
  <c r="N170"/>
  <c r="K170"/>
  <c r="H170"/>
  <c r="E170"/>
  <c r="Q169"/>
  <c r="N169"/>
  <c r="K169"/>
  <c r="H169"/>
  <c r="E169"/>
  <c r="P168"/>
  <c r="M168"/>
  <c r="N168" s="1"/>
  <c r="J168"/>
  <c r="G168"/>
  <c r="H168" s="1"/>
  <c r="D168"/>
  <c r="E168" s="1"/>
  <c r="Q167"/>
  <c r="N167"/>
  <c r="K167"/>
  <c r="H167"/>
  <c r="E167"/>
  <c r="Q166"/>
  <c r="N166"/>
  <c r="K166"/>
  <c r="H166"/>
  <c r="E166"/>
  <c r="P165"/>
  <c r="M165"/>
  <c r="J165"/>
  <c r="K165" s="1"/>
  <c r="G165"/>
  <c r="D165"/>
  <c r="E165" s="1"/>
  <c r="Q164"/>
  <c r="N164"/>
  <c r="K164"/>
  <c r="H164"/>
  <c r="E164"/>
  <c r="Q163"/>
  <c r="N163"/>
  <c r="K163"/>
  <c r="H163"/>
  <c r="E163"/>
  <c r="P162"/>
  <c r="M162"/>
  <c r="J162"/>
  <c r="G162"/>
  <c r="D162"/>
  <c r="E162" s="1"/>
  <c r="Q161"/>
  <c r="N161"/>
  <c r="K161"/>
  <c r="H161"/>
  <c r="E161"/>
  <c r="Q160"/>
  <c r="N160"/>
  <c r="K160"/>
  <c r="H160"/>
  <c r="E160"/>
  <c r="P159"/>
  <c r="M159"/>
  <c r="J159"/>
  <c r="G159"/>
  <c r="D159"/>
  <c r="E159" s="1"/>
  <c r="Q158"/>
  <c r="N158"/>
  <c r="K158"/>
  <c r="H158"/>
  <c r="E158"/>
  <c r="Q157"/>
  <c r="N157"/>
  <c r="K157"/>
  <c r="H157"/>
  <c r="E157"/>
  <c r="Q156"/>
  <c r="N156"/>
  <c r="K156"/>
  <c r="H156"/>
  <c r="E156"/>
  <c r="P155"/>
  <c r="M155"/>
  <c r="J155"/>
  <c r="G155"/>
  <c r="D155"/>
  <c r="E155" s="1"/>
  <c r="Q154"/>
  <c r="N154"/>
  <c r="K154"/>
  <c r="H154"/>
  <c r="E154"/>
  <c r="Q153"/>
  <c r="N153"/>
  <c r="K153"/>
  <c r="H153"/>
  <c r="E153"/>
  <c r="Q152"/>
  <c r="N152"/>
  <c r="K152"/>
  <c r="H152"/>
  <c r="E152"/>
  <c r="P151"/>
  <c r="M151"/>
  <c r="Q151" s="1"/>
  <c r="J151"/>
  <c r="G151"/>
  <c r="D151"/>
  <c r="E151" s="1"/>
  <c r="Q150"/>
  <c r="N150"/>
  <c r="K150"/>
  <c r="H150"/>
  <c r="E150"/>
  <c r="Q149"/>
  <c r="N149"/>
  <c r="K149"/>
  <c r="H149"/>
  <c r="E149"/>
  <c r="Q148"/>
  <c r="N148"/>
  <c r="K148"/>
  <c r="H148"/>
  <c r="E148"/>
  <c r="Q147"/>
  <c r="N147"/>
  <c r="K147"/>
  <c r="H147"/>
  <c r="E147"/>
  <c r="Q146"/>
  <c r="N146"/>
  <c r="K146"/>
  <c r="H146"/>
  <c r="E146"/>
  <c r="Q145"/>
  <c r="N145"/>
  <c r="K145"/>
  <c r="H145"/>
  <c r="E145"/>
  <c r="Q144"/>
  <c r="N144"/>
  <c r="K144"/>
  <c r="H144"/>
  <c r="E144"/>
  <c r="Q143"/>
  <c r="N143"/>
  <c r="K143"/>
  <c r="H143"/>
  <c r="E143"/>
  <c r="Q142"/>
  <c r="N142"/>
  <c r="K142"/>
  <c r="H142"/>
  <c r="E142"/>
  <c r="Q141"/>
  <c r="N141"/>
  <c r="K141"/>
  <c r="H141"/>
  <c r="E141"/>
  <c r="Q140"/>
  <c r="N140"/>
  <c r="K140"/>
  <c r="H140"/>
  <c r="E140"/>
  <c r="Q139"/>
  <c r="N139"/>
  <c r="K139"/>
  <c r="H139"/>
  <c r="E139"/>
  <c r="P138"/>
  <c r="M138"/>
  <c r="J138"/>
  <c r="G138"/>
  <c r="D138"/>
  <c r="E138" s="1"/>
  <c r="Q137"/>
  <c r="N137"/>
  <c r="K137"/>
  <c r="H137"/>
  <c r="E137"/>
  <c r="Q136"/>
  <c r="N136"/>
  <c r="K136"/>
  <c r="H136"/>
  <c r="E136"/>
  <c r="Q135"/>
  <c r="N135"/>
  <c r="K135"/>
  <c r="H135"/>
  <c r="E135"/>
  <c r="Q134"/>
  <c r="N134"/>
  <c r="K134"/>
  <c r="H134"/>
  <c r="E134"/>
  <c r="Q133"/>
  <c r="N133"/>
  <c r="K133"/>
  <c r="H133"/>
  <c r="E133"/>
  <c r="Q132"/>
  <c r="N132"/>
  <c r="K132"/>
  <c r="H132"/>
  <c r="E132"/>
  <c r="P131"/>
  <c r="M131"/>
  <c r="J131"/>
  <c r="G131"/>
  <c r="D131"/>
  <c r="E131" s="1"/>
  <c r="Q130"/>
  <c r="N130"/>
  <c r="K130"/>
  <c r="H130"/>
  <c r="E130"/>
  <c r="Q129"/>
  <c r="N129"/>
  <c r="K129"/>
  <c r="H129"/>
  <c r="E129"/>
  <c r="Q128"/>
  <c r="N128"/>
  <c r="K128"/>
  <c r="H128"/>
  <c r="E128"/>
  <c r="Q127"/>
  <c r="N127"/>
  <c r="K127"/>
  <c r="H127"/>
  <c r="E127"/>
  <c r="Q126"/>
  <c r="N126"/>
  <c r="K126"/>
  <c r="H126"/>
  <c r="E126"/>
  <c r="Q125"/>
  <c r="N125"/>
  <c r="K125"/>
  <c r="H125"/>
  <c r="E125"/>
  <c r="P124"/>
  <c r="M124"/>
  <c r="J124"/>
  <c r="G124"/>
  <c r="D124"/>
  <c r="E124" s="1"/>
  <c r="Q123"/>
  <c r="N123"/>
  <c r="K123"/>
  <c r="H123"/>
  <c r="E123"/>
  <c r="Q122"/>
  <c r="N122"/>
  <c r="K122"/>
  <c r="H122"/>
  <c r="E122"/>
  <c r="Q121"/>
  <c r="N121"/>
  <c r="K121"/>
  <c r="H121"/>
  <c r="E121"/>
  <c r="Q120"/>
  <c r="N120"/>
  <c r="K120"/>
  <c r="H120"/>
  <c r="E120"/>
  <c r="Q119"/>
  <c r="N119"/>
  <c r="K119"/>
  <c r="H119"/>
  <c r="E119"/>
  <c r="Q118"/>
  <c r="N118"/>
  <c r="K118"/>
  <c r="H118"/>
  <c r="E118"/>
  <c r="Q117"/>
  <c r="N117"/>
  <c r="K117"/>
  <c r="H117"/>
  <c r="E117"/>
  <c r="P116"/>
  <c r="M116"/>
  <c r="J116"/>
  <c r="G116"/>
  <c r="D116"/>
  <c r="E116" s="1"/>
  <c r="Q115"/>
  <c r="N115"/>
  <c r="K115"/>
  <c r="H115"/>
  <c r="E115"/>
  <c r="Q114"/>
  <c r="N114"/>
  <c r="K114"/>
  <c r="H114"/>
  <c r="E114"/>
  <c r="Q113"/>
  <c r="N113"/>
  <c r="K113"/>
  <c r="H113"/>
  <c r="E113"/>
  <c r="Q112"/>
  <c r="N112"/>
  <c r="K112"/>
  <c r="H112"/>
  <c r="E112"/>
  <c r="Q111"/>
  <c r="N111"/>
  <c r="K111"/>
  <c r="H111"/>
  <c r="E111"/>
  <c r="Q110"/>
  <c r="N110"/>
  <c r="K110"/>
  <c r="H110"/>
  <c r="E110"/>
  <c r="Q109"/>
  <c r="N109"/>
  <c r="K109"/>
  <c r="H109"/>
  <c r="E109"/>
  <c r="Q108"/>
  <c r="N108"/>
  <c r="K108"/>
  <c r="H108"/>
  <c r="E108"/>
  <c r="P107"/>
  <c r="M107"/>
  <c r="J107"/>
  <c r="G107"/>
  <c r="D107"/>
  <c r="E107" s="1"/>
  <c r="Q106"/>
  <c r="N106"/>
  <c r="K106"/>
  <c r="H106"/>
  <c r="E106"/>
  <c r="Q105"/>
  <c r="N105"/>
  <c r="K105"/>
  <c r="H105"/>
  <c r="E105"/>
  <c r="P104"/>
  <c r="M104"/>
  <c r="J104"/>
  <c r="G104"/>
  <c r="D104"/>
  <c r="E104" s="1"/>
  <c r="Q103"/>
  <c r="N103"/>
  <c r="K103"/>
  <c r="H103"/>
  <c r="E103"/>
  <c r="P102"/>
  <c r="M102"/>
  <c r="Q102" s="1"/>
  <c r="J102"/>
  <c r="G102"/>
  <c r="H102" s="1"/>
  <c r="D102"/>
  <c r="E102" s="1"/>
  <c r="Q101"/>
  <c r="N101"/>
  <c r="K101"/>
  <c r="H101"/>
  <c r="E101"/>
  <c r="P100"/>
  <c r="M100"/>
  <c r="J100"/>
  <c r="G100"/>
  <c r="D100"/>
  <c r="E100" s="1"/>
  <c r="Q99"/>
  <c r="N99"/>
  <c r="K99"/>
  <c r="H99"/>
  <c r="E99"/>
  <c r="P98"/>
  <c r="M98"/>
  <c r="J98"/>
  <c r="G98"/>
  <c r="D98"/>
  <c r="E98" s="1"/>
  <c r="Q97"/>
  <c r="N97"/>
  <c r="K97"/>
  <c r="H97"/>
  <c r="E97"/>
  <c r="P96"/>
  <c r="M96"/>
  <c r="J96"/>
  <c r="G96"/>
  <c r="D96"/>
  <c r="E96" s="1"/>
  <c r="Q95"/>
  <c r="N95"/>
  <c r="K95"/>
  <c r="H95"/>
  <c r="E95"/>
  <c r="Q94"/>
  <c r="N94"/>
  <c r="K94"/>
  <c r="H94"/>
  <c r="E94"/>
  <c r="P93"/>
  <c r="M93"/>
  <c r="J93"/>
  <c r="G93"/>
  <c r="D93"/>
  <c r="E93" s="1"/>
  <c r="Q92"/>
  <c r="N92"/>
  <c r="K92"/>
  <c r="H92"/>
  <c r="E92"/>
  <c r="Q91"/>
  <c r="N91"/>
  <c r="K91"/>
  <c r="H91"/>
  <c r="E91"/>
  <c r="P90"/>
  <c r="M90"/>
  <c r="J90"/>
  <c r="G90"/>
  <c r="D90"/>
  <c r="E90" s="1"/>
  <c r="Q89"/>
  <c r="N89"/>
  <c r="K89"/>
  <c r="H89"/>
  <c r="E89"/>
  <c r="Q88"/>
  <c r="N88"/>
  <c r="K88"/>
  <c r="H88"/>
  <c r="E88"/>
  <c r="P87"/>
  <c r="M87"/>
  <c r="J87"/>
  <c r="G87"/>
  <c r="D87"/>
  <c r="Q86"/>
  <c r="N86"/>
  <c r="K86"/>
  <c r="H86"/>
  <c r="E86"/>
  <c r="Q85"/>
  <c r="N85"/>
  <c r="K85"/>
  <c r="H85"/>
  <c r="E85"/>
  <c r="P84"/>
  <c r="M84"/>
  <c r="J84"/>
  <c r="G84"/>
  <c r="D84"/>
  <c r="E84" s="1"/>
  <c r="Q83"/>
  <c r="N83"/>
  <c r="K83"/>
  <c r="H83"/>
  <c r="E83"/>
  <c r="Q82"/>
  <c r="N82"/>
  <c r="K82"/>
  <c r="H82"/>
  <c r="E82"/>
  <c r="P81"/>
  <c r="M81"/>
  <c r="J81"/>
  <c r="G81"/>
  <c r="D81"/>
  <c r="E81" s="1"/>
  <c r="Q80"/>
  <c r="N80"/>
  <c r="K80"/>
  <c r="H80"/>
  <c r="E80"/>
  <c r="Q79"/>
  <c r="N79"/>
  <c r="K79"/>
  <c r="H79"/>
  <c r="E79"/>
  <c r="P78"/>
  <c r="M78"/>
  <c r="J78"/>
  <c r="G78"/>
  <c r="D78"/>
  <c r="E78" s="1"/>
  <c r="Q77"/>
  <c r="N77"/>
  <c r="K77"/>
  <c r="H77"/>
  <c r="E77"/>
  <c r="Q76"/>
  <c r="N76"/>
  <c r="K76"/>
  <c r="H76"/>
  <c r="E76"/>
  <c r="P75"/>
  <c r="M75"/>
  <c r="J75"/>
  <c r="G75"/>
  <c r="D75"/>
  <c r="E75" s="1"/>
  <c r="Q74"/>
  <c r="N74"/>
  <c r="K74"/>
  <c r="H74"/>
  <c r="E74"/>
  <c r="Q73"/>
  <c r="N73"/>
  <c r="K73"/>
  <c r="H73"/>
  <c r="E73"/>
  <c r="P72"/>
  <c r="M72"/>
  <c r="J72"/>
  <c r="G72"/>
  <c r="D72"/>
  <c r="E72" s="1"/>
  <c r="Q71"/>
  <c r="N71"/>
  <c r="K71"/>
  <c r="H71"/>
  <c r="E71"/>
  <c r="P70"/>
  <c r="M70"/>
  <c r="J70"/>
  <c r="G70"/>
  <c r="D70"/>
  <c r="E70" s="1"/>
  <c r="Q69"/>
  <c r="N69"/>
  <c r="K69"/>
  <c r="H69"/>
  <c r="E69"/>
  <c r="P68"/>
  <c r="M68"/>
  <c r="J68"/>
  <c r="K68" s="1"/>
  <c r="G68"/>
  <c r="D68"/>
  <c r="E68" s="1"/>
  <c r="Q67"/>
  <c r="N67"/>
  <c r="K67"/>
  <c r="H67"/>
  <c r="E67"/>
  <c r="P66"/>
  <c r="Q66" s="1"/>
  <c r="M66"/>
  <c r="J66"/>
  <c r="K66" s="1"/>
  <c r="G66"/>
  <c r="D66"/>
  <c r="E66" s="1"/>
  <c r="Q65"/>
  <c r="N65"/>
  <c r="K65"/>
  <c r="H65"/>
  <c r="E65"/>
  <c r="Q64"/>
  <c r="N64"/>
  <c r="K64"/>
  <c r="H64"/>
  <c r="E64"/>
  <c r="P63"/>
  <c r="M63"/>
  <c r="N63" s="1"/>
  <c r="J63"/>
  <c r="G63"/>
  <c r="H63" s="1"/>
  <c r="D63"/>
  <c r="E63" s="1"/>
  <c r="Q62"/>
  <c r="N62"/>
  <c r="K62"/>
  <c r="H62"/>
  <c r="E62"/>
  <c r="Q61"/>
  <c r="N61"/>
  <c r="K61"/>
  <c r="H61"/>
  <c r="E61"/>
  <c r="P60"/>
  <c r="Q60" s="1"/>
  <c r="M60"/>
  <c r="J60"/>
  <c r="K60" s="1"/>
  <c r="G60"/>
  <c r="D60"/>
  <c r="E60" s="1"/>
  <c r="Q59"/>
  <c r="N59"/>
  <c r="K59"/>
  <c r="H59"/>
  <c r="E59"/>
  <c r="P58"/>
  <c r="M58"/>
  <c r="J58"/>
  <c r="K58" s="1"/>
  <c r="G58"/>
  <c r="D58"/>
  <c r="E58" s="1"/>
  <c r="Q57"/>
  <c r="N57"/>
  <c r="K57"/>
  <c r="H57"/>
  <c r="E57"/>
  <c r="P56"/>
  <c r="M56"/>
  <c r="J56"/>
  <c r="G56"/>
  <c r="D56"/>
  <c r="E56" s="1"/>
  <c r="Q55"/>
  <c r="N55"/>
  <c r="K55"/>
  <c r="H55"/>
  <c r="E55"/>
  <c r="P54"/>
  <c r="Q54" s="1"/>
  <c r="M54"/>
  <c r="J54"/>
  <c r="K54" s="1"/>
  <c r="G54"/>
  <c r="D54"/>
  <c r="E54" s="1"/>
  <c r="Q53"/>
  <c r="N53"/>
  <c r="K53"/>
  <c r="H53"/>
  <c r="E53"/>
  <c r="P52"/>
  <c r="Q52" s="1"/>
  <c r="M52"/>
  <c r="J52"/>
  <c r="K52" s="1"/>
  <c r="G52"/>
  <c r="D52"/>
  <c r="E52" s="1"/>
  <c r="Q51"/>
  <c r="N51"/>
  <c r="K51"/>
  <c r="H51"/>
  <c r="E51"/>
  <c r="Q50"/>
  <c r="N50"/>
  <c r="K50"/>
  <c r="H50"/>
  <c r="E50"/>
  <c r="Q49"/>
  <c r="N49"/>
  <c r="K49"/>
  <c r="H49"/>
  <c r="E49"/>
  <c r="Q48"/>
  <c r="N48"/>
  <c r="K48"/>
  <c r="H48"/>
  <c r="E48"/>
  <c r="P47"/>
  <c r="M47"/>
  <c r="N47" s="1"/>
  <c r="J47"/>
  <c r="G47"/>
  <c r="H47" s="1"/>
  <c r="D47"/>
  <c r="E47" s="1"/>
  <c r="Q46"/>
  <c r="N46"/>
  <c r="K46"/>
  <c r="H46"/>
  <c r="E46"/>
  <c r="Q45"/>
  <c r="N45"/>
  <c r="K45"/>
  <c r="H45"/>
  <c r="E45"/>
  <c r="Q44"/>
  <c r="N44"/>
  <c r="K44"/>
  <c r="H44"/>
  <c r="E44"/>
  <c r="Q43"/>
  <c r="N43"/>
  <c r="K43"/>
  <c r="H43"/>
  <c r="E43"/>
  <c r="Q42"/>
  <c r="N42"/>
  <c r="K42"/>
  <c r="H42"/>
  <c r="E42"/>
  <c r="P41"/>
  <c r="M41"/>
  <c r="N41" s="1"/>
  <c r="J41"/>
  <c r="G41"/>
  <c r="H41" s="1"/>
  <c r="D41"/>
  <c r="E41" s="1"/>
  <c r="E40"/>
  <c r="Q38"/>
  <c r="N38"/>
  <c r="K38"/>
  <c r="H38"/>
  <c r="E38"/>
  <c r="Q37"/>
  <c r="N37"/>
  <c r="K37"/>
  <c r="H37"/>
  <c r="E37"/>
  <c r="Q36"/>
  <c r="N36"/>
  <c r="K36"/>
  <c r="H36"/>
  <c r="E36"/>
  <c r="Q35"/>
  <c r="N35"/>
  <c r="K35"/>
  <c r="H35"/>
  <c r="E35"/>
  <c r="Q34"/>
  <c r="N34"/>
  <c r="K34"/>
  <c r="H34"/>
  <c r="E34"/>
  <c r="P33"/>
  <c r="M33"/>
  <c r="N33" s="1"/>
  <c r="J33"/>
  <c r="G33"/>
  <c r="H33" s="1"/>
  <c r="D33"/>
  <c r="E33" s="1"/>
  <c r="Q32"/>
  <c r="N32"/>
  <c r="K32"/>
  <c r="H32"/>
  <c r="E32"/>
  <c r="Q31"/>
  <c r="N31"/>
  <c r="K31"/>
  <c r="H31"/>
  <c r="E31"/>
  <c r="Q30"/>
  <c r="N30"/>
  <c r="K30"/>
  <c r="H30"/>
  <c r="E30"/>
  <c r="Q29"/>
  <c r="N29"/>
  <c r="K29"/>
  <c r="H29"/>
  <c r="E29"/>
  <c r="Q28"/>
  <c r="N28"/>
  <c r="K28"/>
  <c r="H28"/>
  <c r="E28"/>
  <c r="Q27"/>
  <c r="N27"/>
  <c r="K27"/>
  <c r="H27"/>
  <c r="E27"/>
  <c r="Q26"/>
  <c r="N26"/>
  <c r="K26"/>
  <c r="H26"/>
  <c r="E26"/>
  <c r="Q25"/>
  <c r="N25"/>
  <c r="K25"/>
  <c r="H25"/>
  <c r="E25"/>
  <c r="Q24"/>
  <c r="N24"/>
  <c r="K24"/>
  <c r="H24"/>
  <c r="E24"/>
  <c r="Q23"/>
  <c r="N23"/>
  <c r="K23"/>
  <c r="H23"/>
  <c r="E23"/>
  <c r="Q22"/>
  <c r="N22"/>
  <c r="K22"/>
  <c r="H22"/>
  <c r="E22"/>
  <c r="Q21"/>
  <c r="N21"/>
  <c r="K21"/>
  <c r="H21"/>
  <c r="E21"/>
  <c r="Q20"/>
  <c r="N20"/>
  <c r="K20"/>
  <c r="H20"/>
  <c r="E20"/>
  <c r="P19"/>
  <c r="M19"/>
  <c r="J19"/>
  <c r="G19"/>
  <c r="H19" s="1"/>
  <c r="D19"/>
  <c r="E19" s="1"/>
  <c r="H18"/>
  <c r="E18"/>
  <c r="H17"/>
  <c r="E17"/>
  <c r="H16"/>
  <c r="E16"/>
  <c r="D15"/>
  <c r="H15" s="1"/>
  <c r="Q14"/>
  <c r="N14"/>
  <c r="K14"/>
  <c r="H14"/>
  <c r="E14"/>
  <c r="P12"/>
  <c r="M12"/>
  <c r="J12"/>
  <c r="G12"/>
  <c r="G6" s="1"/>
  <c r="D12"/>
  <c r="E12" s="1"/>
  <c r="Q11"/>
  <c r="N11"/>
  <c r="K11"/>
  <c r="H11"/>
  <c r="E11"/>
  <c r="E11" i="5"/>
  <c r="E14"/>
  <c r="E16"/>
  <c r="E17"/>
  <c r="E18"/>
  <c r="E20"/>
  <c r="E21"/>
  <c r="E22"/>
  <c r="E23"/>
  <c r="E24"/>
  <c r="E25"/>
  <c r="E26"/>
  <c r="E27"/>
  <c r="E28"/>
  <c r="E29"/>
  <c r="E30"/>
  <c r="E31"/>
  <c r="E32"/>
  <c r="E34"/>
  <c r="E35"/>
  <c r="E36"/>
  <c r="E37"/>
  <c r="E38"/>
  <c r="E40"/>
  <c r="E42"/>
  <c r="E43"/>
  <c r="E44"/>
  <c r="E45"/>
  <c r="E46"/>
  <c r="E48"/>
  <c r="E49"/>
  <c r="E50"/>
  <c r="E51"/>
  <c r="E53"/>
  <c r="E55"/>
  <c r="E57"/>
  <c r="E59"/>
  <c r="E61"/>
  <c r="E62"/>
  <c r="E64"/>
  <c r="E65"/>
  <c r="E67"/>
  <c r="E69"/>
  <c r="E71"/>
  <c r="E73"/>
  <c r="E74"/>
  <c r="E76"/>
  <c r="E77"/>
  <c r="E79"/>
  <c r="E80"/>
  <c r="E82"/>
  <c r="E83"/>
  <c r="E85"/>
  <c r="E86"/>
  <c r="E88"/>
  <c r="E89"/>
  <c r="E91"/>
  <c r="E92"/>
  <c r="E94"/>
  <c r="E95"/>
  <c r="E97"/>
  <c r="E99"/>
  <c r="E101"/>
  <c r="E103"/>
  <c r="E105"/>
  <c r="E106"/>
  <c r="E108"/>
  <c r="E109"/>
  <c r="E110"/>
  <c r="E111"/>
  <c r="E112"/>
  <c r="E113"/>
  <c r="E114"/>
  <c r="E115"/>
  <c r="E117"/>
  <c r="E118"/>
  <c r="E119"/>
  <c r="E120"/>
  <c r="E121"/>
  <c r="E122"/>
  <c r="E123"/>
  <c r="E125"/>
  <c r="E126"/>
  <c r="E127"/>
  <c r="E128"/>
  <c r="E129"/>
  <c r="E130"/>
  <c r="E132"/>
  <c r="E133"/>
  <c r="E134"/>
  <c r="E135"/>
  <c r="E136"/>
  <c r="E137"/>
  <c r="E139"/>
  <c r="E140"/>
  <c r="E141"/>
  <c r="E142"/>
  <c r="E143"/>
  <c r="E144"/>
  <c r="E145"/>
  <c r="E146"/>
  <c r="E147"/>
  <c r="E148"/>
  <c r="E149"/>
  <c r="E150"/>
  <c r="E152"/>
  <c r="E153"/>
  <c r="E154"/>
  <c r="E156"/>
  <c r="E157"/>
  <c r="E158"/>
  <c r="E160"/>
  <c r="E161"/>
  <c r="E163"/>
  <c r="E164"/>
  <c r="E166"/>
  <c r="E167"/>
  <c r="E169"/>
  <c r="E170"/>
  <c r="E172"/>
  <c r="E173"/>
  <c r="E174"/>
  <c r="E175"/>
  <c r="E176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6"/>
  <c r="E197"/>
  <c r="E198"/>
  <c r="E199"/>
  <c r="E200"/>
  <c r="E201"/>
  <c r="E202"/>
  <c r="E203"/>
  <c r="E204"/>
  <c r="E205"/>
  <c r="E206"/>
  <c r="E207"/>
  <c r="E208"/>
  <c r="E209"/>
  <c r="E210"/>
  <c r="E213"/>
  <c r="E214"/>
  <c r="E215"/>
  <c r="E216"/>
  <c r="E217"/>
  <c r="E219"/>
  <c r="E220"/>
  <c r="E221"/>
  <c r="E222"/>
  <c r="E223"/>
  <c r="E224"/>
  <c r="E226"/>
  <c r="E227"/>
  <c r="E228"/>
  <c r="E229"/>
  <c r="E230"/>
  <c r="E231"/>
  <c r="E233"/>
  <c r="E234"/>
  <c r="E235"/>
  <c r="E236"/>
  <c r="E237"/>
  <c r="E238"/>
  <c r="Q200"/>
  <c r="N200"/>
  <c r="K200"/>
  <c r="H200"/>
  <c r="G211" i="6" l="1"/>
  <c r="K212"/>
  <c r="Q212"/>
  <c r="H151"/>
  <c r="K151"/>
  <c r="Q68"/>
  <c r="K72"/>
  <c r="Q72"/>
  <c r="H75"/>
  <c r="N75"/>
  <c r="K78"/>
  <c r="Q78"/>
  <c r="H81"/>
  <c r="N81"/>
  <c r="K84"/>
  <c r="Q84"/>
  <c r="N87"/>
  <c r="N93"/>
  <c r="K96"/>
  <c r="Q96"/>
  <c r="K98"/>
  <c r="N102"/>
  <c r="G39"/>
  <c r="Q98"/>
  <c r="M39"/>
  <c r="N39" s="1"/>
  <c r="H58"/>
  <c r="Q58"/>
  <c r="H72"/>
  <c r="N72"/>
  <c r="K75"/>
  <c r="Q75"/>
  <c r="H78"/>
  <c r="N78"/>
  <c r="K81"/>
  <c r="Q81"/>
  <c r="H84"/>
  <c r="N84"/>
  <c r="H87"/>
  <c r="H104"/>
  <c r="E15"/>
  <c r="K19"/>
  <c r="K33"/>
  <c r="Q33"/>
  <c r="D39"/>
  <c r="E39" s="1"/>
  <c r="J39"/>
  <c r="K39" s="1"/>
  <c r="P39"/>
  <c r="K41"/>
  <c r="Q41"/>
  <c r="H54"/>
  <c r="N54"/>
  <c r="H56"/>
  <c r="N56"/>
  <c r="N58"/>
  <c r="H68"/>
  <c r="N68"/>
  <c r="H70"/>
  <c r="N70"/>
  <c r="E87"/>
  <c r="K87"/>
  <c r="Q87"/>
  <c r="N90"/>
  <c r="H98"/>
  <c r="N98"/>
  <c r="H100"/>
  <c r="N100"/>
  <c r="K102"/>
  <c r="Q104"/>
  <c r="H107"/>
  <c r="N107"/>
  <c r="H131"/>
  <c r="N131"/>
  <c r="K138"/>
  <c r="Q138"/>
  <c r="N151"/>
  <c r="H159"/>
  <c r="N159"/>
  <c r="K162"/>
  <c r="Q162"/>
  <c r="H165"/>
  <c r="K168"/>
  <c r="Q168"/>
  <c r="H195"/>
  <c r="N195"/>
  <c r="M211"/>
  <c r="K218"/>
  <c r="Q218"/>
  <c r="H225"/>
  <c r="N225"/>
  <c r="K232"/>
  <c r="K18"/>
  <c r="H171"/>
  <c r="K16"/>
  <c r="K124"/>
  <c r="Q124"/>
  <c r="K116"/>
  <c r="Q116"/>
  <c r="D6"/>
  <c r="H155"/>
  <c r="N232"/>
  <c r="Q232"/>
  <c r="G10"/>
  <c r="G13" s="1"/>
  <c r="Q12"/>
  <c r="K90"/>
  <c r="Q90"/>
  <c r="H93"/>
  <c r="N104"/>
  <c r="H39"/>
  <c r="K47"/>
  <c r="Q47"/>
  <c r="H52"/>
  <c r="N52"/>
  <c r="K56"/>
  <c r="Q56"/>
  <c r="H60"/>
  <c r="N60"/>
  <c r="K63"/>
  <c r="Q63"/>
  <c r="H66"/>
  <c r="N66"/>
  <c r="K70"/>
  <c r="Q70"/>
  <c r="H90"/>
  <c r="K93"/>
  <c r="Q93"/>
  <c r="H96"/>
  <c r="N96"/>
  <c r="K100"/>
  <c r="Q100"/>
  <c r="K104"/>
  <c r="K107"/>
  <c r="Q107"/>
  <c r="H116"/>
  <c r="N116"/>
  <c r="H124"/>
  <c r="N124"/>
  <c r="K131"/>
  <c r="Q131"/>
  <c r="K159"/>
  <c r="Q159"/>
  <c r="H162"/>
  <c r="N162"/>
  <c r="K12"/>
  <c r="H12"/>
  <c r="N12"/>
  <c r="H138"/>
  <c r="N138"/>
  <c r="K225"/>
  <c r="D211"/>
  <c r="J211"/>
  <c r="H218"/>
  <c r="N218"/>
  <c r="K195"/>
  <c r="K177"/>
  <c r="H177"/>
  <c r="Q177"/>
  <c r="Q225"/>
  <c r="Q195"/>
  <c r="Q165"/>
  <c r="N165"/>
  <c r="Q155"/>
  <c r="N155"/>
  <c r="K155"/>
  <c r="Q19"/>
  <c r="N19"/>
  <c r="N177"/>
  <c r="M10" l="1"/>
  <c r="M13" s="1"/>
  <c r="Q39"/>
  <c r="P10"/>
  <c r="Q211"/>
  <c r="H211"/>
  <c r="E211"/>
  <c r="D10"/>
  <c r="N211"/>
  <c r="K211"/>
  <c r="J10"/>
  <c r="J17" s="1"/>
  <c r="M17" l="1"/>
  <c r="M15" s="1"/>
  <c r="M6" s="1"/>
  <c r="Q10"/>
  <c r="P17"/>
  <c r="P15" s="1"/>
  <c r="P13"/>
  <c r="Q13" s="1"/>
  <c r="J15"/>
  <c r="N15" s="1"/>
  <c r="K17"/>
  <c r="Q17"/>
  <c r="D13"/>
  <c r="H10"/>
  <c r="E10"/>
  <c r="N10"/>
  <c r="J13"/>
  <c r="K10"/>
  <c r="N17" l="1"/>
  <c r="P6"/>
  <c r="Q15"/>
  <c r="K15"/>
  <c r="J6"/>
  <c r="N13"/>
  <c r="K13"/>
  <c r="E13"/>
  <c r="H13"/>
  <c r="P12" i="5" l="1"/>
  <c r="D19"/>
  <c r="E19" s="1"/>
  <c r="D171"/>
  <c r="Q238" i="6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P90" i="5"/>
  <c r="M90"/>
  <c r="J90"/>
  <c r="G90"/>
  <c r="D90"/>
  <c r="E90" s="1"/>
  <c r="Q238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G232"/>
  <c r="D232"/>
  <c r="E232" s="1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J225"/>
  <c r="G225"/>
  <c r="D225"/>
  <c r="E225" s="1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Q219"/>
  <c r="N219"/>
  <c r="K219"/>
  <c r="P218"/>
  <c r="M218"/>
  <c r="J218"/>
  <c r="G218"/>
  <c r="Q217"/>
  <c r="N217"/>
  <c r="K217"/>
  <c r="H217"/>
  <c r="Q216"/>
  <c r="N216"/>
  <c r="K216"/>
  <c r="Q215"/>
  <c r="N215"/>
  <c r="K215"/>
  <c r="Q214"/>
  <c r="N214"/>
  <c r="K214"/>
  <c r="Q213"/>
  <c r="N213"/>
  <c r="K213"/>
  <c r="P212"/>
  <c r="P211" s="1"/>
  <c r="M212"/>
  <c r="J212"/>
  <c r="J211" s="1"/>
  <c r="G212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199"/>
  <c r="N199"/>
  <c r="K199"/>
  <c r="H199"/>
  <c r="Q198"/>
  <c r="N198"/>
  <c r="K198"/>
  <c r="H198"/>
  <c r="Q197"/>
  <c r="N197"/>
  <c r="K197"/>
  <c r="H197"/>
  <c r="Q196"/>
  <c r="N196"/>
  <c r="K196"/>
  <c r="P195"/>
  <c r="M195"/>
  <c r="J195"/>
  <c r="G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Q185"/>
  <c r="N185"/>
  <c r="K185"/>
  <c r="Q184"/>
  <c r="N184"/>
  <c r="K184"/>
  <c r="Q183"/>
  <c r="N183"/>
  <c r="K183"/>
  <c r="Q182"/>
  <c r="N182"/>
  <c r="K182"/>
  <c r="Q181"/>
  <c r="N181"/>
  <c r="K181"/>
  <c r="Q180"/>
  <c r="N180"/>
  <c r="K180"/>
  <c r="Q179"/>
  <c r="N179"/>
  <c r="K179"/>
  <c r="Q178"/>
  <c r="N178"/>
  <c r="K178"/>
  <c r="P177"/>
  <c r="M177"/>
  <c r="J177"/>
  <c r="G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Q170"/>
  <c r="N170"/>
  <c r="K170"/>
  <c r="H170"/>
  <c r="Q169"/>
  <c r="N169"/>
  <c r="K169"/>
  <c r="H169"/>
  <c r="P168"/>
  <c r="M168"/>
  <c r="J168"/>
  <c r="G168"/>
  <c r="D168"/>
  <c r="E168" s="1"/>
  <c r="Q167"/>
  <c r="N167"/>
  <c r="K167"/>
  <c r="H167"/>
  <c r="Q166"/>
  <c r="N166"/>
  <c r="K166"/>
  <c r="P165"/>
  <c r="M165"/>
  <c r="J165"/>
  <c r="G165"/>
  <c r="Q164"/>
  <c r="N164"/>
  <c r="K164"/>
  <c r="H164"/>
  <c r="Q163"/>
  <c r="N163"/>
  <c r="K163"/>
  <c r="H163"/>
  <c r="P162"/>
  <c r="M162"/>
  <c r="J162"/>
  <c r="G162"/>
  <c r="D162"/>
  <c r="Q161"/>
  <c r="N161"/>
  <c r="K161"/>
  <c r="H161"/>
  <c r="Q160"/>
  <c r="N160"/>
  <c r="K160"/>
  <c r="H160"/>
  <c r="P159"/>
  <c r="M159"/>
  <c r="J159"/>
  <c r="G159"/>
  <c r="D159"/>
  <c r="E159" s="1"/>
  <c r="Q158"/>
  <c r="N158"/>
  <c r="K158"/>
  <c r="H158"/>
  <c r="Q157"/>
  <c r="N157"/>
  <c r="K157"/>
  <c r="H157"/>
  <c r="Q156"/>
  <c r="N156"/>
  <c r="K156"/>
  <c r="P155"/>
  <c r="M155"/>
  <c r="J155"/>
  <c r="G155"/>
  <c r="Q154"/>
  <c r="N154"/>
  <c r="K154"/>
  <c r="H154"/>
  <c r="Q153"/>
  <c r="N153"/>
  <c r="K153"/>
  <c r="H153"/>
  <c r="Q152"/>
  <c r="N152"/>
  <c r="K152"/>
  <c r="H152"/>
  <c r="P151"/>
  <c r="M151"/>
  <c r="J151"/>
  <c r="G151"/>
  <c r="D151"/>
  <c r="E151" s="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M138"/>
  <c r="J138"/>
  <c r="G138"/>
  <c r="D138"/>
  <c r="E138" s="1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G131"/>
  <c r="D131"/>
  <c r="E131" s="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E124" s="1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M116"/>
  <c r="J116"/>
  <c r="G116"/>
  <c r="D116"/>
  <c r="E116" s="1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D107"/>
  <c r="E107" s="1"/>
  <c r="Q106"/>
  <c r="N106"/>
  <c r="K106"/>
  <c r="H106"/>
  <c r="Q105"/>
  <c r="N105"/>
  <c r="K105"/>
  <c r="H105"/>
  <c r="P104"/>
  <c r="M104"/>
  <c r="J104"/>
  <c r="G104"/>
  <c r="D104"/>
  <c r="E104" s="1"/>
  <c r="Q103"/>
  <c r="N103"/>
  <c r="K103"/>
  <c r="H103"/>
  <c r="P102"/>
  <c r="M102"/>
  <c r="J102"/>
  <c r="G102"/>
  <c r="D102"/>
  <c r="E102" s="1"/>
  <c r="Q101"/>
  <c r="N101"/>
  <c r="K101"/>
  <c r="H101"/>
  <c r="P100"/>
  <c r="M100"/>
  <c r="J100"/>
  <c r="G100"/>
  <c r="D100"/>
  <c r="E100" s="1"/>
  <c r="Q99"/>
  <c r="N99"/>
  <c r="K99"/>
  <c r="H99"/>
  <c r="P98"/>
  <c r="M98"/>
  <c r="J98"/>
  <c r="G98"/>
  <c r="D98"/>
  <c r="E98" s="1"/>
  <c r="Q97"/>
  <c r="N97"/>
  <c r="K97"/>
  <c r="H97"/>
  <c r="P96"/>
  <c r="M96"/>
  <c r="J96"/>
  <c r="G96"/>
  <c r="D96"/>
  <c r="Q95"/>
  <c r="N95"/>
  <c r="K95"/>
  <c r="H95"/>
  <c r="Q94"/>
  <c r="N94"/>
  <c r="K94"/>
  <c r="H94"/>
  <c r="P93"/>
  <c r="M93"/>
  <c r="J93"/>
  <c r="G93"/>
  <c r="D93"/>
  <c r="E93" s="1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J87"/>
  <c r="G87"/>
  <c r="D87"/>
  <c r="E87" s="1"/>
  <c r="Q86"/>
  <c r="N86"/>
  <c r="K86"/>
  <c r="H86"/>
  <c r="Q85"/>
  <c r="N85"/>
  <c r="K85"/>
  <c r="H85"/>
  <c r="P84"/>
  <c r="M84"/>
  <c r="J84"/>
  <c r="G84"/>
  <c r="D84"/>
  <c r="E84" s="1"/>
  <c r="Q83"/>
  <c r="N83"/>
  <c r="K83"/>
  <c r="H83"/>
  <c r="Q82"/>
  <c r="N82"/>
  <c r="K82"/>
  <c r="H82"/>
  <c r="P81"/>
  <c r="M81"/>
  <c r="J81"/>
  <c r="G81"/>
  <c r="D81"/>
  <c r="E81" s="1"/>
  <c r="Q80"/>
  <c r="N80"/>
  <c r="K80"/>
  <c r="H80"/>
  <c r="Q79"/>
  <c r="N79"/>
  <c r="K79"/>
  <c r="H79"/>
  <c r="P78"/>
  <c r="M78"/>
  <c r="J78"/>
  <c r="G78"/>
  <c r="D78"/>
  <c r="E78" s="1"/>
  <c r="Q77"/>
  <c r="N77"/>
  <c r="K77"/>
  <c r="H77"/>
  <c r="Q76"/>
  <c r="N76"/>
  <c r="K76"/>
  <c r="H76"/>
  <c r="P75"/>
  <c r="M75"/>
  <c r="J75"/>
  <c r="G75"/>
  <c r="D75"/>
  <c r="Q74"/>
  <c r="N74"/>
  <c r="K74"/>
  <c r="H74"/>
  <c r="Q73"/>
  <c r="N73"/>
  <c r="K73"/>
  <c r="H73"/>
  <c r="P72"/>
  <c r="M72"/>
  <c r="J72"/>
  <c r="G72"/>
  <c r="D72"/>
  <c r="E72" s="1"/>
  <c r="Q71"/>
  <c r="N71"/>
  <c r="K71"/>
  <c r="H71"/>
  <c r="P70"/>
  <c r="M70"/>
  <c r="J70"/>
  <c r="G70"/>
  <c r="D70"/>
  <c r="Q69"/>
  <c r="N69"/>
  <c r="K69"/>
  <c r="H69"/>
  <c r="P68"/>
  <c r="M68"/>
  <c r="J68"/>
  <c r="G68"/>
  <c r="D68"/>
  <c r="E68" s="1"/>
  <c r="Q67"/>
  <c r="N67"/>
  <c r="K67"/>
  <c r="H67"/>
  <c r="P66"/>
  <c r="M66"/>
  <c r="J66"/>
  <c r="G66"/>
  <c r="D66"/>
  <c r="E66" s="1"/>
  <c r="Q65"/>
  <c r="N65"/>
  <c r="K65"/>
  <c r="H65"/>
  <c r="Q64"/>
  <c r="N64"/>
  <c r="K64"/>
  <c r="H64"/>
  <c r="P63"/>
  <c r="M63"/>
  <c r="J63"/>
  <c r="G63"/>
  <c r="D63"/>
  <c r="E63" s="1"/>
  <c r="Q62"/>
  <c r="N62"/>
  <c r="K62"/>
  <c r="H62"/>
  <c r="Q61"/>
  <c r="N61"/>
  <c r="K61"/>
  <c r="H61"/>
  <c r="P60"/>
  <c r="M60"/>
  <c r="J60"/>
  <c r="G60"/>
  <c r="D60"/>
  <c r="E60" s="1"/>
  <c r="Q59"/>
  <c r="N59"/>
  <c r="K59"/>
  <c r="H59"/>
  <c r="P58"/>
  <c r="M58"/>
  <c r="J58"/>
  <c r="G58"/>
  <c r="D58"/>
  <c r="E58" s="1"/>
  <c r="Q57"/>
  <c r="N57"/>
  <c r="K57"/>
  <c r="H57"/>
  <c r="P56"/>
  <c r="M56"/>
  <c r="J56"/>
  <c r="G56"/>
  <c r="D56"/>
  <c r="Q55"/>
  <c r="N55"/>
  <c r="K55"/>
  <c r="H55"/>
  <c r="P54"/>
  <c r="M54"/>
  <c r="J54"/>
  <c r="G54"/>
  <c r="D54"/>
  <c r="E54" s="1"/>
  <c r="Q53"/>
  <c r="N53"/>
  <c r="K53"/>
  <c r="H53"/>
  <c r="P52"/>
  <c r="M52"/>
  <c r="J52"/>
  <c r="G52"/>
  <c r="D52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D47"/>
  <c r="E47" s="1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M41"/>
  <c r="J41"/>
  <c r="G41"/>
  <c r="D41"/>
  <c r="E41" s="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M33"/>
  <c r="J33"/>
  <c r="G33"/>
  <c r="D33"/>
  <c r="E33" s="1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J19"/>
  <c r="G19"/>
  <c r="Q18"/>
  <c r="N18"/>
  <c r="K18"/>
  <c r="H18"/>
  <c r="H17"/>
  <c r="Q16"/>
  <c r="N16"/>
  <c r="K16"/>
  <c r="H16"/>
  <c r="G15"/>
  <c r="D15"/>
  <c r="E15" s="1"/>
  <c r="Q14"/>
  <c r="N14"/>
  <c r="K14"/>
  <c r="H14"/>
  <c r="M12"/>
  <c r="Q12" s="1"/>
  <c r="J12"/>
  <c r="G12"/>
  <c r="D12"/>
  <c r="Q11"/>
  <c r="N11"/>
  <c r="K11"/>
  <c r="H11"/>
  <c r="N162" l="1"/>
  <c r="N225"/>
  <c r="Q162"/>
  <c r="P39"/>
  <c r="P10" s="1"/>
  <c r="K47"/>
  <c r="Q47"/>
  <c r="N52"/>
  <c r="N56"/>
  <c r="N60"/>
  <c r="Q60"/>
  <c r="K68"/>
  <c r="Q68"/>
  <c r="N70"/>
  <c r="N75"/>
  <c r="N81"/>
  <c r="Q81"/>
  <c r="H96"/>
  <c r="E96"/>
  <c r="K93"/>
  <c r="Q93"/>
  <c r="N96"/>
  <c r="H98"/>
  <c r="K102"/>
  <c r="Q102"/>
  <c r="K168"/>
  <c r="Q168"/>
  <c r="D6"/>
  <c r="E12"/>
  <c r="H52"/>
  <c r="E52"/>
  <c r="H56"/>
  <c r="E56"/>
  <c r="H70"/>
  <c r="E70"/>
  <c r="H75"/>
  <c r="E75"/>
  <c r="H162"/>
  <c r="E162"/>
  <c r="G6"/>
  <c r="H15"/>
  <c r="N165"/>
  <c r="G211"/>
  <c r="N177"/>
  <c r="H107"/>
  <c r="H33"/>
  <c r="N33"/>
  <c r="K104"/>
  <c r="Q33"/>
  <c r="K41"/>
  <c r="Q41"/>
  <c r="Q52"/>
  <c r="Q56"/>
  <c r="K60"/>
  <c r="H63"/>
  <c r="N63"/>
  <c r="Q63"/>
  <c r="K66"/>
  <c r="Q66"/>
  <c r="Q70"/>
  <c r="Q75"/>
  <c r="K81"/>
  <c r="H84"/>
  <c r="N84"/>
  <c r="Q84"/>
  <c r="N87"/>
  <c r="Q96"/>
  <c r="N98"/>
  <c r="Q98"/>
  <c r="K100"/>
  <c r="Q100"/>
  <c r="Q165"/>
  <c r="H116"/>
  <c r="N159"/>
  <c r="K165"/>
  <c r="Q225"/>
  <c r="Q177"/>
  <c r="N195"/>
  <c r="K212"/>
  <c r="M211"/>
  <c r="Q211" s="1"/>
  <c r="H225"/>
  <c r="K225"/>
  <c r="H151"/>
  <c r="K151"/>
  <c r="K124"/>
  <c r="Q124"/>
  <c r="K131"/>
  <c r="Q159"/>
  <c r="Q107"/>
  <c r="N116"/>
  <c r="K159"/>
  <c r="N211"/>
  <c r="N218"/>
  <c r="Q218"/>
  <c r="K155"/>
  <c r="Q155"/>
  <c r="K211"/>
  <c r="N212"/>
  <c r="Q212"/>
  <c r="K232"/>
  <c r="Q232"/>
  <c r="Q195"/>
  <c r="K195"/>
  <c r="H159"/>
  <c r="H138"/>
  <c r="N138"/>
  <c r="Q138"/>
  <c r="Q151"/>
  <c r="N131"/>
  <c r="Q131"/>
  <c r="N151"/>
  <c r="K116"/>
  <c r="Q116"/>
  <c r="H12"/>
  <c r="J39"/>
  <c r="J10" s="1"/>
  <c r="N41"/>
  <c r="K52"/>
  <c r="H54"/>
  <c r="N54"/>
  <c r="Q54"/>
  <c r="K56"/>
  <c r="K58"/>
  <c r="Q58"/>
  <c r="H60"/>
  <c r="H66"/>
  <c r="N66"/>
  <c r="K70"/>
  <c r="H72"/>
  <c r="N72"/>
  <c r="Q72"/>
  <c r="K75"/>
  <c r="K78"/>
  <c r="Q78"/>
  <c r="H87"/>
  <c r="K87"/>
  <c r="K96"/>
  <c r="H100"/>
  <c r="N100"/>
  <c r="Q87"/>
  <c r="N104"/>
  <c r="Q104"/>
  <c r="N12"/>
  <c r="K33"/>
  <c r="N107"/>
  <c r="Q19"/>
  <c r="K19"/>
  <c r="H131"/>
  <c r="H104"/>
  <c r="H81"/>
  <c r="D39"/>
  <c r="E39" s="1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N155"/>
  <c r="K162"/>
  <c r="H168"/>
  <c r="N168"/>
  <c r="K177"/>
  <c r="K218"/>
  <c r="H232"/>
  <c r="N232"/>
  <c r="G39"/>
  <c r="G10" s="1"/>
  <c r="M39"/>
  <c r="P13" l="1"/>
  <c r="P17"/>
  <c r="J13"/>
  <c r="J17"/>
  <c r="N39"/>
  <c r="M10"/>
  <c r="M17" s="1"/>
  <c r="K10"/>
  <c r="G13"/>
  <c r="K13" s="1"/>
  <c r="H39"/>
  <c r="Q39"/>
  <c r="K39"/>
  <c r="N17" l="1"/>
  <c r="M15"/>
  <c r="K17"/>
  <c r="J15"/>
  <c r="Q17"/>
  <c r="P15"/>
  <c r="M13"/>
  <c r="N10"/>
  <c r="Q10"/>
  <c r="P6" l="1"/>
  <c r="Q15"/>
  <c r="J6"/>
  <c r="K15"/>
  <c r="N15"/>
  <c r="M6"/>
  <c r="N13"/>
  <c r="Q13"/>
  <c r="H215"/>
  <c r="H214"/>
  <c r="H216"/>
  <c r="D165"/>
  <c r="H166"/>
  <c r="D155"/>
  <c r="H156"/>
  <c r="D177"/>
  <c r="E177" s="1"/>
  <c r="H183"/>
  <c r="H178"/>
  <c r="H184"/>
  <c r="H179"/>
  <c r="H185"/>
  <c r="H182"/>
  <c r="H180"/>
  <c r="H186"/>
  <c r="H181"/>
  <c r="H196"/>
  <c r="D195"/>
  <c r="D212"/>
  <c r="E212" s="1"/>
  <c r="H213"/>
  <c r="H165" l="1"/>
  <c r="E165"/>
  <c r="H195"/>
  <c r="E195"/>
  <c r="H155"/>
  <c r="E155"/>
  <c r="H177"/>
  <c r="H212"/>
  <c r="H219"/>
  <c r="D218"/>
  <c r="H220"/>
  <c r="D211" l="1"/>
  <c r="E218"/>
  <c r="D10"/>
  <c r="E10" s="1"/>
  <c r="H218"/>
  <c r="H211" l="1"/>
  <c r="E211"/>
  <c r="D13"/>
  <c r="H10"/>
  <c r="H13" l="1"/>
  <c r="E13"/>
</calcChain>
</file>

<file path=xl/sharedStrings.xml><?xml version="1.0" encoding="utf-8"?>
<sst xmlns="http://schemas.openxmlformats.org/spreadsheetml/2006/main" count="430" uniqueCount="176">
  <si>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</si>
  <si>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</si>
  <si>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</si>
  <si>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</si>
  <si>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</si>
  <si>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</si>
  <si>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</si>
  <si>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</si>
  <si>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</si>
  <si>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</si>
  <si>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</si>
  <si>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</si>
  <si>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</si>
  <si>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</si>
  <si>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</si>
  <si>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</si>
  <si>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</si>
  <si>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</si>
  <si>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</si>
  <si>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</si>
  <si>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</si>
  <si>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</si>
  <si>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</si>
  <si>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</si>
  <si>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</si>
  <si>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</si>
  <si>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</si>
  <si>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</si>
  <si>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</si>
  <si>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</si>
  <si>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</si>
  <si>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</si>
  <si>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</si>
  <si>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</si>
  <si>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</si>
  <si>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</si>
  <si>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</si>
  <si>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</si>
  <si>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</si>
  <si>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</si>
  <si>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</si>
  <si>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</si>
  <si>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</si>
  <si>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</si>
  <si>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</si>
  <si>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</si>
  <si>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</si>
  <si>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</si>
  <si>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</si>
  <si>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</si>
  <si>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</si>
  <si>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</si>
  <si>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</si>
  <si>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</si>
  <si>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</si>
  <si>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</si>
  <si>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</si>
  <si>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</si>
  <si>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</si>
  <si>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</si>
  <si>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</si>
  <si>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</si>
  <si>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</si>
  <si>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</si>
  <si>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</si>
  <si>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</si>
  <si>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</si>
  <si>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</si>
  <si>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</si>
  <si>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</si>
  <si>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</si>
  <si>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</si>
  <si>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</si>
  <si>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</si>
  <si>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</si>
  <si>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</si>
  <si>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</si>
  <si>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</si>
  <si>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</si>
  <si>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</si>
  <si>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</si>
  <si>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</si>
  <si>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</si>
  <si>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</si>
  <si>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</si>
  <si>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</si>
  <si>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</si>
  <si>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</si>
  <si>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</si>
  <si>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</si>
  <si>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</si>
  <si>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</si>
  <si>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</si>
  <si>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</si>
  <si>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</si>
  <si>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</si>
  <si>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</si>
  <si>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</si>
  <si>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</si>
  <si>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</si>
  <si>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</si>
  <si>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</si>
  <si>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</si>
  <si>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</si>
  <si>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</si>
  <si>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</si>
  <si>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</si>
  <si>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</si>
  <si>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</si>
  <si>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</si>
  <si>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</si>
  <si>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</si>
  <si>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</si>
  <si>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</si>
  <si>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</si>
  <si>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</si>
  <si>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</si>
  <si>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</si>
  <si>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</si>
  <si>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</si>
  <si>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</si>
  <si>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</si>
  <si>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</si>
  <si>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</si>
  <si>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</si>
  <si>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</si>
  <si>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</si>
  <si>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</si>
  <si>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</si>
  <si>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</si>
  <si>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</si>
  <si>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</si>
  <si>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</si>
  <si>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 xml:space="preserve">2023 год (прогноз) 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</si>
  <si>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</si>
  <si>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</si>
  <si>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>2020 год (отчет)</t>
  </si>
  <si>
    <t xml:space="preserve">2021 год (оценка) </t>
  </si>
  <si>
    <t xml:space="preserve">2024 год (прогноз) </t>
  </si>
  <si>
    <t xml:space="preserve">КОНСЕРВАТИВНЫЙ  вариант </t>
  </si>
  <si>
    <t xml:space="preserve">на  2022-2024 годы по Черемисиновскому району </t>
  </si>
  <si>
    <t>ООО «КурскАгро»</t>
  </si>
  <si>
    <t xml:space="preserve"> ООО "Нива"</t>
  </si>
  <si>
    <t>ООО "Курскзернопром"</t>
  </si>
  <si>
    <t>ООО Мансурово-Агро</t>
  </si>
  <si>
    <t>МКУ «ЦБ учреждений образования Черемисиновского района»</t>
  </si>
  <si>
    <t>ЦОД Админстрации Чер р-на</t>
  </si>
  <si>
    <t>МКОУ «Русановская СОШ имени В.С.Шатохина»</t>
  </si>
  <si>
    <t>МКОУ «Черемисиновская СОШ имени героя Советского Союза И.Ф.Алтухова»</t>
  </si>
  <si>
    <t>МКОУ «Михайловская  СОШ имени Нестерова»</t>
  </si>
  <si>
    <t>МКОУ «Стакановская СОШ имени Сергеева»</t>
  </si>
  <si>
    <t>МКОУ «Краснополянская СОШ имени »</t>
  </si>
  <si>
    <t>МКОУ «Покровская СОШ имени»</t>
  </si>
  <si>
    <t>МКУ системы дополнительного педагогического образования</t>
  </si>
  <si>
    <t>МДОУ «Детский сад комбинированного вида «Солнышко»
 капитальный ремонт</t>
  </si>
  <si>
    <t>МКОУ ДОД "Черемисиновская ДДТ"</t>
  </si>
  <si>
    <t>МКУК «Черемисиновский ЦДК»</t>
  </si>
  <si>
    <t>МКУК «Черемисиновский РДК»</t>
  </si>
  <si>
    <t>МКУК « Черемисиновская межпоселенческая библиотека»</t>
  </si>
  <si>
    <t>МКОУ ДОД «Черемисиновская ДШИ»</t>
  </si>
  <si>
    <t>ОБУЗ "Черемисиновская ЦРБ"</t>
  </si>
  <si>
    <t>СДК</t>
  </si>
  <si>
    <t xml:space="preserve"> Черемисиновское подразделение ОАО "МРСК ЦЕНТР"</t>
  </si>
  <si>
    <t>Черемисиновское подразделение комитета строительства и эксплуатации автодорог</t>
  </si>
  <si>
    <t>Администрации М.О.</t>
  </si>
  <si>
    <t>ООО "Газпром трансгаз Москва"</t>
  </si>
  <si>
    <t>ОКУ "Центр занятости населения Черемисиновского района"</t>
  </si>
  <si>
    <t>ОКУ Черемисиновский социально-реабилитационный центр для несовершеннолетних»</t>
  </si>
  <si>
    <t>Строительство ФАП д.Хмелевская Краснополянского сельсовета</t>
  </si>
  <si>
    <t>Строительство ФАП д.Бобровка Михайловского сельсовета</t>
  </si>
  <si>
    <t>Строительство ФАП д.Русаново Русановского сельсовета</t>
  </si>
  <si>
    <t>Жилые дома</t>
  </si>
  <si>
    <t>2019 год</t>
  </si>
  <si>
    <t>ОКУ "Центр социальных выплат"</t>
  </si>
  <si>
    <t>Администрация Черемисиновского района( водопровод)</t>
  </si>
  <si>
    <t>Администрация Черемисиновского района (водопровод)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</si>
</sst>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7030A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B050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14" fillId="0" borderId="5" xfId="0" applyFont="1" applyBorder="1" applyAlignment="1">
      <alignment horizontal="left" wrapText="1"/>
    </xf>
    <xf numFmtId="0" fontId="15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20" fillId="0" borderId="7" xfId="0" applyFont="1" applyBorder="1" applyAlignment="1">
      <alignment horizontal="center" wrapText="1"/>
    </xf>
    <xf numFmtId="0" fontId="20" fillId="0" borderId="5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wrapText="1"/>
    </xf>
    <xf numFmtId="0" fontId="21" fillId="2" borderId="7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9" fillId="2" borderId="1" xfId="0" applyFont="1" applyFill="1" applyBorder="1" applyAlignment="1" applyProtection="1">
      <alignment wrapText="1"/>
      <protection locked="0"/>
    </xf>
    <xf numFmtId="0" fontId="20" fillId="2" borderId="7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/>
      <protection locked="0"/>
    </xf>
    <xf numFmtId="2" fontId="25" fillId="0" borderId="0" xfId="0" applyNumberFormat="1" applyFont="1" applyProtection="1">
      <protection locked="0"/>
    </xf>
    <xf numFmtId="0" fontId="26" fillId="3" borderId="1" xfId="0" applyFont="1" applyFill="1" applyBorder="1" applyAlignment="1" applyProtection="1">
      <alignment horizontal="center" wrapText="1"/>
      <protection locked="0"/>
    </xf>
    <xf numFmtId="0" fontId="0" fillId="4" borderId="0" xfId="0" applyFill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top" wrapText="1"/>
      <protection locked="0"/>
    </xf>
    <xf numFmtId="0" fontId="0" fillId="4" borderId="1" xfId="0" applyFill="1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17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/>
      <protection locked="0"/>
    </xf>
    <xf numFmtId="0" fontId="28" fillId="0" borderId="6" xfId="0" applyFont="1" applyBorder="1" applyAlignment="1">
      <alignment horizontal="center" wrapText="1"/>
    </xf>
    <xf numFmtId="0" fontId="27" fillId="2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46"/>
  <sheetViews>
    <sheetView topLeftCell="A219" zoomScale="74" zoomScaleNormal="74" workbookViewId="0">
      <selection activeCell="B3" sqref="B3:S238"/>
    </sheetView>
  </sheetViews>
  <sheetFormatPr defaultRowHeight="15"/>
  <cols>
    <col min="1" max="1" width="1.85546875" style="42" customWidth="1"/>
    <col min="2" max="2" width="8.42578125" style="42" customWidth="1"/>
    <col min="3" max="3" width="36.7109375" style="42" customWidth="1"/>
    <col min="4" max="4" width="11.28515625" style="29" customWidth="1"/>
    <col min="5" max="5" width="8.140625" style="42" customWidth="1"/>
    <col min="6" max="6" width="9.140625" style="29" customWidth="1"/>
    <col min="7" max="7" width="9.140625" style="29"/>
    <col min="8" max="8" width="11.5703125" style="42" bestFit="1" customWidth="1"/>
    <col min="9" max="10" width="9.140625" style="29"/>
    <col min="11" max="12" width="9.140625" style="42"/>
    <col min="13" max="13" width="9.140625" style="29"/>
    <col min="14" max="14" width="9.140625" style="42"/>
    <col min="15" max="16" width="9.140625" style="29"/>
    <col min="17" max="17" width="9.140625" style="42"/>
    <col min="18" max="18" width="9.5703125" style="29" customWidth="1"/>
    <col min="19" max="16384" width="9.140625" style="42"/>
  </cols>
  <sheetData>
    <row r="1" spans="1:19" ht="15" hidden="1" customHeight="1">
      <c r="A1" s="88" t="s">
        <v>100</v>
      </c>
      <c r="B1" s="88"/>
      <c r="C1" s="88"/>
      <c r="D1" s="88"/>
      <c r="E1" s="88"/>
      <c r="F1" s="88"/>
    </row>
    <row r="2" spans="1:19" ht="111.75" hidden="1" customHeight="1">
      <c r="A2" s="88"/>
      <c r="B2" s="88"/>
      <c r="C2" s="88"/>
      <c r="D2" s="88"/>
      <c r="E2" s="88"/>
      <c r="F2" s="88"/>
    </row>
    <row r="3" spans="1:19" ht="15.75">
      <c r="C3" s="89" t="s">
        <v>13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9" ht="15.75">
      <c r="B4" s="75"/>
      <c r="C4" s="89" t="s">
        <v>140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</row>
    <row r="5" spans="1:19" ht="15.75">
      <c r="C5" s="89" t="s">
        <v>19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9">
      <c r="B6" s="1"/>
      <c r="C6" s="1"/>
      <c r="D6" s="29">
        <f>D12+D15</f>
        <v>67004.680999999997</v>
      </c>
      <c r="E6" s="29"/>
      <c r="G6" s="29">
        <f t="shared" ref="G6:P6" si="0">G12+G15</f>
        <v>92223.941000000006</v>
      </c>
      <c r="H6" s="29"/>
      <c r="J6" s="29">
        <f t="shared" si="0"/>
        <v>76683.491000000009</v>
      </c>
      <c r="K6" s="29"/>
      <c r="L6" s="29"/>
      <c r="M6" s="29">
        <f t="shared" si="0"/>
        <v>93597.841</v>
      </c>
      <c r="N6" s="29"/>
      <c r="P6" s="29">
        <f t="shared" si="0"/>
        <v>113047.54800000001</v>
      </c>
    </row>
    <row r="7" spans="1:19" ht="15.75" customHeight="1">
      <c r="B7" s="90"/>
      <c r="C7" s="90" t="s">
        <v>14</v>
      </c>
      <c r="D7" s="86" t="s">
        <v>136</v>
      </c>
      <c r="E7" s="86"/>
      <c r="F7" s="86"/>
      <c r="G7" s="86" t="s">
        <v>137</v>
      </c>
      <c r="H7" s="86"/>
      <c r="I7" s="86"/>
      <c r="J7" s="86" t="s">
        <v>123</v>
      </c>
      <c r="K7" s="86"/>
      <c r="L7" s="86"/>
      <c r="M7" s="86" t="s">
        <v>133</v>
      </c>
      <c r="N7" s="86"/>
      <c r="O7" s="86"/>
      <c r="P7" s="86" t="s">
        <v>138</v>
      </c>
      <c r="Q7" s="86"/>
      <c r="R7" s="86"/>
      <c r="S7" s="42" t="s">
        <v>172</v>
      </c>
    </row>
    <row r="8" spans="1:19" ht="22.5">
      <c r="B8" s="91"/>
      <c r="C8" s="91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</row>
    <row r="9" spans="1:19" ht="22.5">
      <c r="B9" s="92"/>
      <c r="C9" s="92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2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19" ht="69.75" customHeight="1">
      <c r="B10" s="3" t="s">
        <v>0</v>
      </c>
      <c r="C10" s="4" t="s">
        <v>26</v>
      </c>
      <c r="D10" s="43">
        <f>D19+D33+D39+D107+D116+D124+D131+D138+D151+D155+D159+D162+D165+D168+D171+D177+D195+D211+D225</f>
        <v>67004.680999999997</v>
      </c>
      <c r="E10" s="43">
        <f>ROUND(D10/S10/F10*10000,1)</f>
        <v>39.1</v>
      </c>
      <c r="F10" s="43">
        <v>108.5</v>
      </c>
      <c r="G10" s="43">
        <f>G19+G33+G39+G107+G116+G124+G131+G138+G151+G155+G159+G162+G165+G168+G171+G177+G195+G211+G225</f>
        <v>92223.870999999999</v>
      </c>
      <c r="H10" s="54">
        <f>G10/D10/I10*10000</f>
        <v>130.95904137842282</v>
      </c>
      <c r="I10" s="43">
        <v>105.1</v>
      </c>
      <c r="J10" s="43">
        <f>J19+J33+J39+J107+J116+J124+J131+J138+J151+J155+J159+J162+J165+J168+J171+J177+J195+J211+J225</f>
        <v>76683.491000000009</v>
      </c>
      <c r="K10" s="54">
        <f>J10/G10/L10*10000</f>
        <v>78.964184999523027</v>
      </c>
      <c r="L10" s="43">
        <v>105.3</v>
      </c>
      <c r="M10" s="43">
        <f>M19+M33+M39+M107+M116+M124+M131+M138+M151+M155+M159+M162+M165+M168+M171+M177+M195+M211+M225</f>
        <v>93597.841</v>
      </c>
      <c r="N10" s="54">
        <f>M10/J10/O10*10000</f>
        <v>115.69417555784176</v>
      </c>
      <c r="O10" s="43">
        <v>105.5</v>
      </c>
      <c r="P10" s="43">
        <f>P19+P33+P39+P107+P116+P124+P131+P138+P151+P155+P159+P162+P165+P168+P171+P177+P195+P211+P225</f>
        <v>113047.54800000001</v>
      </c>
      <c r="Q10" s="54">
        <f>P10/M10/R10*10000</f>
        <v>114.37507652845035</v>
      </c>
      <c r="R10" s="43">
        <v>105.6</v>
      </c>
      <c r="S10" s="42">
        <v>158118</v>
      </c>
    </row>
    <row r="11" spans="1:19" ht="24" customHeight="1">
      <c r="B11" s="5"/>
      <c r="C11" s="6" t="s">
        <v>12</v>
      </c>
      <c r="D11" s="44"/>
      <c r="E11" s="43" t="e">
        <f t="shared" ref="E11:E74" si="1">ROUND(D11/S11/F11*10000,1)</f>
        <v>#DIV/0!</v>
      </c>
      <c r="F11" s="45">
        <v>108.5</v>
      </c>
      <c r="G11" s="52"/>
      <c r="H11" s="55" t="e">
        <f t="shared" ref="H11:H74" si="2">G11/D11/I11*10000</f>
        <v>#DIV/0!</v>
      </c>
      <c r="I11" s="45">
        <v>105.1</v>
      </c>
      <c r="J11" s="45"/>
      <c r="K11" s="55" t="e">
        <f t="shared" ref="K11:K74" si="3">J11/G11/L11*10000</f>
        <v>#DIV/0!</v>
      </c>
      <c r="L11" s="47">
        <v>105.3</v>
      </c>
      <c r="M11" s="45"/>
      <c r="N11" s="55" t="e">
        <f t="shared" ref="N11:N74" si="4">M11/J11/O11*10000</f>
        <v>#DIV/0!</v>
      </c>
      <c r="O11" s="45">
        <v>105.5</v>
      </c>
      <c r="P11" s="45"/>
      <c r="Q11" s="55" t="e">
        <f t="shared" ref="Q11:Q74" si="5">P11/M11/R11*10000</f>
        <v>#DIV/0!</v>
      </c>
      <c r="R11" s="45">
        <v>105.6</v>
      </c>
    </row>
    <row r="12" spans="1:19" ht="48.75" customHeight="1">
      <c r="B12" s="5"/>
      <c r="C12" s="48" t="s">
        <v>20</v>
      </c>
      <c r="D12" s="44">
        <f>D32+D38+D106+D115+D123+D130+D137+D150+D154+D158+D161+D164+D167+D170+D176+D194+D210+D224+D230</f>
        <v>31565.981</v>
      </c>
      <c r="E12" s="43">
        <f t="shared" si="1"/>
        <v>23.5</v>
      </c>
      <c r="F12" s="45">
        <v>108.5</v>
      </c>
      <c r="G12" s="44">
        <f>G32+G38+G106+G115+G123+G130+G137+G150+G154+G158+G161+G164+G167+G170+G176+G194+G210+G224+G230</f>
        <v>10339.441000000001</v>
      </c>
      <c r="H12" s="55">
        <f t="shared" si="2"/>
        <v>31.165568438974173</v>
      </c>
      <c r="I12" s="45">
        <v>105.1</v>
      </c>
      <c r="J12" s="46">
        <f>J32+J38+J106+J115+J123+J130+J137+J150+J154+J158+J161+J164+J167+J170+J176+J194+J210+J224+J230</f>
        <v>5775.6909999999998</v>
      </c>
      <c r="K12" s="55">
        <f t="shared" si="3"/>
        <v>53.049161019956216</v>
      </c>
      <c r="L12" s="47">
        <v>105.3</v>
      </c>
      <c r="M12" s="46">
        <f>M32+M38+M106+M115+M123+M130+M137+M150+M154+M158+M161+M164+M167+M170+M176+M194+M210+M224+M230</f>
        <v>6072.8410000000003</v>
      </c>
      <c r="N12" s="55">
        <f t="shared" si="4"/>
        <v>99.663354451699888</v>
      </c>
      <c r="O12" s="46">
        <v>105.5</v>
      </c>
      <c r="P12" s="46">
        <f>P32+P38+P106+P115+P123+P130+P137+P150+P154+P158+P161+P164+P167+P170+P176+P194+P210+P224+P230</f>
        <v>10496.548000000001</v>
      </c>
      <c r="Q12" s="55">
        <f t="shared" si="5"/>
        <v>163.67813481017996</v>
      </c>
      <c r="R12" s="45">
        <v>105.6</v>
      </c>
      <c r="S12" s="42">
        <v>123681</v>
      </c>
    </row>
    <row r="13" spans="1:19" ht="81" customHeight="1">
      <c r="B13" s="5"/>
      <c r="C13" s="51" t="s">
        <v>134</v>
      </c>
      <c r="D13" s="44">
        <f>D10-D14-D16</f>
        <v>63264.680999999997</v>
      </c>
      <c r="E13" s="43">
        <f t="shared" si="1"/>
        <v>40.700000000000003</v>
      </c>
      <c r="F13" s="45">
        <v>108.5</v>
      </c>
      <c r="G13" s="44">
        <f t="shared" ref="G13:P13" si="6">G10-G14-G16</f>
        <v>84579.570999999996</v>
      </c>
      <c r="H13" s="55">
        <f t="shared" si="2"/>
        <v>127.20419662003185</v>
      </c>
      <c r="I13" s="45">
        <v>105.1</v>
      </c>
      <c r="J13" s="46">
        <f t="shared" si="6"/>
        <v>73247.691000000006</v>
      </c>
      <c r="K13" s="55">
        <f t="shared" si="3"/>
        <v>82.243216998535175</v>
      </c>
      <c r="L13" s="47">
        <v>105.3</v>
      </c>
      <c r="M13" s="46">
        <f t="shared" si="6"/>
        <v>90231.740999999995</v>
      </c>
      <c r="N13" s="55">
        <f t="shared" si="4"/>
        <v>116.76506852301696</v>
      </c>
      <c r="O13" s="46">
        <v>105.5</v>
      </c>
      <c r="P13" s="46">
        <f t="shared" si="6"/>
        <v>109277.54800000001</v>
      </c>
      <c r="Q13" s="55">
        <f t="shared" si="5"/>
        <v>114.68528188451063</v>
      </c>
      <c r="R13" s="45">
        <v>105.6</v>
      </c>
      <c r="S13" s="42">
        <v>143097</v>
      </c>
    </row>
    <row r="14" spans="1:19" ht="48.75" customHeight="1">
      <c r="B14" s="5"/>
      <c r="C14" s="48" t="s">
        <v>135</v>
      </c>
      <c r="D14" s="44"/>
      <c r="E14" s="43" t="e">
        <f t="shared" si="1"/>
        <v>#DIV/0!</v>
      </c>
      <c r="F14" s="45">
        <v>108.5</v>
      </c>
      <c r="G14" s="44"/>
      <c r="H14" s="55" t="e">
        <f t="shared" si="2"/>
        <v>#DIV/0!</v>
      </c>
      <c r="I14" s="45">
        <v>105.1</v>
      </c>
      <c r="J14" s="46"/>
      <c r="K14" s="55" t="e">
        <f t="shared" si="3"/>
        <v>#DIV/0!</v>
      </c>
      <c r="L14" s="47">
        <v>105.3</v>
      </c>
      <c r="M14" s="46"/>
      <c r="N14" s="55" t="e">
        <f t="shared" si="4"/>
        <v>#DIV/0!</v>
      </c>
      <c r="O14" s="46">
        <v>105.5</v>
      </c>
      <c r="P14" s="46"/>
      <c r="Q14" s="55" t="e">
        <f t="shared" si="5"/>
        <v>#DIV/0!</v>
      </c>
      <c r="R14" s="45">
        <v>105.6</v>
      </c>
    </row>
    <row r="15" spans="1:19" ht="30" customHeight="1">
      <c r="B15" s="5"/>
      <c r="C15" s="4" t="s">
        <v>124</v>
      </c>
      <c r="D15" s="43">
        <f>D16+D17+D18</f>
        <v>35438.699999999997</v>
      </c>
      <c r="E15" s="43">
        <f t="shared" si="1"/>
        <v>94.8</v>
      </c>
      <c r="F15" s="30">
        <v>108.5</v>
      </c>
      <c r="G15" s="30">
        <f>G16+G17+G18</f>
        <v>81884.5</v>
      </c>
      <c r="H15" s="54">
        <f t="shared" si="2"/>
        <v>219.84733386810652</v>
      </c>
      <c r="I15" s="30">
        <v>105.1</v>
      </c>
      <c r="J15" s="30">
        <f>J16+J17+J18</f>
        <v>70907.8</v>
      </c>
      <c r="K15" s="54">
        <f t="shared" si="3"/>
        <v>82.236371236935042</v>
      </c>
      <c r="L15" s="32">
        <v>105.3</v>
      </c>
      <c r="M15" s="30">
        <f>M16+M17+M18</f>
        <v>87525</v>
      </c>
      <c r="N15" s="54">
        <f t="shared" si="4"/>
        <v>116.99994261288161</v>
      </c>
      <c r="O15" s="43">
        <v>105.5</v>
      </c>
      <c r="P15" s="30">
        <f>P16+P17+P18</f>
        <v>102551.00000000001</v>
      </c>
      <c r="Q15" s="54">
        <f t="shared" si="5"/>
        <v>110.95422952749432</v>
      </c>
      <c r="R15" s="30">
        <v>105.6</v>
      </c>
      <c r="S15" s="42">
        <v>34437</v>
      </c>
    </row>
    <row r="16" spans="1:19" ht="23.25" customHeight="1">
      <c r="B16" s="5"/>
      <c r="C16" s="33" t="s">
        <v>127</v>
      </c>
      <c r="D16" s="46">
        <v>3740</v>
      </c>
      <c r="E16" s="43">
        <f t="shared" si="1"/>
        <v>22.9</v>
      </c>
      <c r="F16" s="45">
        <v>108.5</v>
      </c>
      <c r="G16" s="45">
        <v>7644.3</v>
      </c>
      <c r="H16" s="55">
        <f t="shared" si="2"/>
        <v>194.47483171107731</v>
      </c>
      <c r="I16" s="45">
        <v>105.1</v>
      </c>
      <c r="J16" s="45">
        <v>3435.8</v>
      </c>
      <c r="K16" s="55">
        <f t="shared" si="3"/>
        <v>42.683672752264165</v>
      </c>
      <c r="L16" s="47">
        <v>105.3</v>
      </c>
      <c r="M16" s="45">
        <v>3366.1</v>
      </c>
      <c r="N16" s="55">
        <f t="shared" si="4"/>
        <v>92.863848703186335</v>
      </c>
      <c r="O16" s="46">
        <v>105.5</v>
      </c>
      <c r="P16" s="45">
        <v>3770</v>
      </c>
      <c r="Q16" s="55">
        <f t="shared" si="5"/>
        <v>106.05970581907125</v>
      </c>
      <c r="R16" s="39">
        <v>105.6</v>
      </c>
      <c r="S16" s="42">
        <v>15021</v>
      </c>
    </row>
    <row r="17" spans="2:19" ht="26.25" customHeight="1">
      <c r="B17" s="5"/>
      <c r="C17" s="35" t="s">
        <v>125</v>
      </c>
      <c r="D17" s="46">
        <v>22037.7</v>
      </c>
      <c r="E17" s="43">
        <f t="shared" si="1"/>
        <v>122.5</v>
      </c>
      <c r="F17" s="45">
        <v>108.5</v>
      </c>
      <c r="G17" s="45">
        <v>63629.4</v>
      </c>
      <c r="H17" s="55">
        <f t="shared" si="2"/>
        <v>274.71909383965573</v>
      </c>
      <c r="I17" s="45">
        <v>105.1</v>
      </c>
      <c r="J17" s="45">
        <f>J10-J12-J16-J18</f>
        <v>62929</v>
      </c>
      <c r="K17" s="55">
        <f t="shared" si="3"/>
        <v>93.921415930843452</v>
      </c>
      <c r="L17" s="47">
        <v>105.3</v>
      </c>
      <c r="M17" s="45">
        <f>M10-M12-M16-M18</f>
        <v>78964.899999999994</v>
      </c>
      <c r="N17" s="55">
        <f t="shared" si="4"/>
        <v>118.94078476616127</v>
      </c>
      <c r="O17" s="46">
        <v>105.5</v>
      </c>
      <c r="P17" s="45">
        <f>P10-P12-P16-P18</f>
        <v>92865.000000000015</v>
      </c>
      <c r="Q17" s="55">
        <f t="shared" si="5"/>
        <v>111.36636772678865</v>
      </c>
      <c r="R17" s="39">
        <v>105.6</v>
      </c>
      <c r="S17" s="42">
        <v>16580</v>
      </c>
    </row>
    <row r="18" spans="2:19" ht="21" customHeight="1">
      <c r="B18" s="8"/>
      <c r="C18" s="36" t="s">
        <v>126</v>
      </c>
      <c r="D18" s="44">
        <v>9661</v>
      </c>
      <c r="E18" s="43">
        <f t="shared" si="1"/>
        <v>314</v>
      </c>
      <c r="F18" s="45">
        <v>108.5</v>
      </c>
      <c r="G18" s="52">
        <v>10610.8</v>
      </c>
      <c r="H18" s="55">
        <f t="shared" si="2"/>
        <v>104.50169401118468</v>
      </c>
      <c r="I18" s="45">
        <v>105.1</v>
      </c>
      <c r="J18" s="45">
        <v>4543</v>
      </c>
      <c r="K18" s="55">
        <f t="shared" si="3"/>
        <v>40.659893514218041</v>
      </c>
      <c r="L18" s="47">
        <v>105.3</v>
      </c>
      <c r="M18" s="45">
        <v>5194</v>
      </c>
      <c r="N18" s="55">
        <f t="shared" si="4"/>
        <v>108.36941996071243</v>
      </c>
      <c r="O18" s="46">
        <v>105.5</v>
      </c>
      <c r="P18" s="45">
        <v>5916</v>
      </c>
      <c r="Q18" s="55">
        <f t="shared" si="5"/>
        <v>107.86046837259777</v>
      </c>
      <c r="R18" s="39">
        <v>105.6</v>
      </c>
      <c r="S18" s="42">
        <v>2836</v>
      </c>
    </row>
    <row r="19" spans="2:19" ht="69.75" customHeight="1">
      <c r="B19" s="10" t="s">
        <v>95</v>
      </c>
      <c r="C19" s="11" t="s">
        <v>41</v>
      </c>
      <c r="D19" s="43">
        <f>D20+D21</f>
        <v>16766</v>
      </c>
      <c r="E19" s="43">
        <f t="shared" si="1"/>
        <v>22.6</v>
      </c>
      <c r="F19" s="43">
        <v>108.5</v>
      </c>
      <c r="G19" s="43">
        <f t="shared" ref="G19:P19" si="7">G20+G21+G22+G23+G24+G25+G26+G27+G28+G29+G30+G31</f>
        <v>1700</v>
      </c>
      <c r="H19" s="54">
        <f t="shared" si="2"/>
        <v>9.6475434573595038</v>
      </c>
      <c r="I19" s="43">
        <v>105.1</v>
      </c>
      <c r="J19" s="43">
        <f t="shared" si="7"/>
        <v>1800</v>
      </c>
      <c r="K19" s="54">
        <f t="shared" si="3"/>
        <v>100.55304172951233</v>
      </c>
      <c r="L19" s="32">
        <v>105.3</v>
      </c>
      <c r="M19" s="43">
        <f t="shared" si="7"/>
        <v>1900</v>
      </c>
      <c r="N19" s="54">
        <f t="shared" si="4"/>
        <v>100.05265929436545</v>
      </c>
      <c r="O19" s="43">
        <v>105.5</v>
      </c>
      <c r="P19" s="43">
        <f t="shared" si="7"/>
        <v>2000</v>
      </c>
      <c r="Q19" s="54">
        <f t="shared" si="5"/>
        <v>99.681020733652318</v>
      </c>
      <c r="R19" s="43">
        <v>105.6</v>
      </c>
      <c r="S19" s="42">
        <v>68417</v>
      </c>
    </row>
    <row r="20" spans="2:19" s="12" customFormat="1" ht="26.25" customHeight="1">
      <c r="B20" s="13"/>
      <c r="C20" s="57" t="s">
        <v>141</v>
      </c>
      <c r="D20" s="58">
        <v>15162</v>
      </c>
      <c r="E20" s="43">
        <f t="shared" si="1"/>
        <v>23.2</v>
      </c>
      <c r="F20" s="45">
        <v>108.5</v>
      </c>
      <c r="G20" s="45"/>
      <c r="H20" s="55">
        <f t="shared" si="2"/>
        <v>0</v>
      </c>
      <c r="I20" s="45">
        <v>105.1</v>
      </c>
      <c r="J20" s="45"/>
      <c r="K20" s="55" t="e">
        <f t="shared" si="3"/>
        <v>#DIV/0!</v>
      </c>
      <c r="L20" s="47">
        <v>105.3</v>
      </c>
      <c r="M20" s="45"/>
      <c r="N20" s="55" t="e">
        <f t="shared" si="4"/>
        <v>#DIV/0!</v>
      </c>
      <c r="O20" s="46">
        <v>105.5</v>
      </c>
      <c r="P20" s="45"/>
      <c r="Q20" s="55" t="e">
        <f t="shared" si="5"/>
        <v>#DIV/0!</v>
      </c>
      <c r="R20" s="45">
        <v>105.6</v>
      </c>
      <c r="S20" s="12">
        <v>60132</v>
      </c>
    </row>
    <row r="21" spans="2:19" s="12" customFormat="1" ht="27" customHeight="1">
      <c r="B21" s="13"/>
      <c r="C21" s="59" t="s">
        <v>142</v>
      </c>
      <c r="D21" s="60">
        <v>1604</v>
      </c>
      <c r="E21" s="43">
        <f t="shared" si="1"/>
        <v>17.8</v>
      </c>
      <c r="F21" s="45">
        <v>108.5</v>
      </c>
      <c r="G21" s="45">
        <v>1700</v>
      </c>
      <c r="H21" s="55">
        <f t="shared" si="2"/>
        <v>100.84209077686376</v>
      </c>
      <c r="I21" s="45">
        <v>105.1</v>
      </c>
      <c r="J21" s="45">
        <v>1800</v>
      </c>
      <c r="K21" s="55">
        <f t="shared" si="3"/>
        <v>100.55304172951233</v>
      </c>
      <c r="L21" s="47">
        <v>105.3</v>
      </c>
      <c r="M21" s="45">
        <v>1900</v>
      </c>
      <c r="N21" s="55">
        <f t="shared" si="4"/>
        <v>100.05265929436545</v>
      </c>
      <c r="O21" s="46">
        <v>105.5</v>
      </c>
      <c r="P21" s="45">
        <v>2000</v>
      </c>
      <c r="Q21" s="55">
        <f t="shared" si="5"/>
        <v>99.681020733652318</v>
      </c>
      <c r="R21" s="45">
        <v>105.6</v>
      </c>
      <c r="S21" s="12">
        <v>8285</v>
      </c>
    </row>
    <row r="22" spans="2:19" s="12" customFormat="1" ht="69.75" hidden="1" customHeight="1">
      <c r="B22" s="13"/>
      <c r="C22" s="14"/>
      <c r="D22" s="46"/>
      <c r="E22" s="43" t="e">
        <f t="shared" si="1"/>
        <v>#DIV/0!</v>
      </c>
      <c r="F22" s="45">
        <v>108.5</v>
      </c>
      <c r="G22" s="45"/>
      <c r="H22" s="55" t="e">
        <f t="shared" si="2"/>
        <v>#DIV/0!</v>
      </c>
      <c r="I22" s="45">
        <v>105.1</v>
      </c>
      <c r="J22" s="45"/>
      <c r="K22" s="55" t="e">
        <f t="shared" si="3"/>
        <v>#DIV/0!</v>
      </c>
      <c r="L22" s="47">
        <v>105.3</v>
      </c>
      <c r="M22" s="45"/>
      <c r="N22" s="55" t="e">
        <f t="shared" si="4"/>
        <v>#DIV/0!</v>
      </c>
      <c r="O22" s="46">
        <v>105.5</v>
      </c>
      <c r="P22" s="45"/>
      <c r="Q22" s="55" t="e">
        <f t="shared" si="5"/>
        <v>#DIV/0!</v>
      </c>
      <c r="R22" s="45">
        <v>105.6</v>
      </c>
    </row>
    <row r="23" spans="2:19" s="12" customFormat="1" ht="69.75" hidden="1" customHeight="1">
      <c r="B23" s="13"/>
      <c r="C23" s="14"/>
      <c r="D23" s="46"/>
      <c r="E23" s="43" t="e">
        <f t="shared" si="1"/>
        <v>#DIV/0!</v>
      </c>
      <c r="F23" s="45">
        <v>108.5</v>
      </c>
      <c r="G23" s="45"/>
      <c r="H23" s="55" t="e">
        <f t="shared" si="2"/>
        <v>#DIV/0!</v>
      </c>
      <c r="I23" s="45">
        <v>105.1</v>
      </c>
      <c r="J23" s="45"/>
      <c r="K23" s="55" t="e">
        <f t="shared" si="3"/>
        <v>#DIV/0!</v>
      </c>
      <c r="L23" s="47">
        <v>105.3</v>
      </c>
      <c r="M23" s="45"/>
      <c r="N23" s="55" t="e">
        <f t="shared" si="4"/>
        <v>#DIV/0!</v>
      </c>
      <c r="O23" s="46">
        <v>105.5</v>
      </c>
      <c r="P23" s="45"/>
      <c r="Q23" s="55" t="e">
        <f t="shared" si="5"/>
        <v>#DIV/0!</v>
      </c>
      <c r="R23" s="45">
        <v>105.6</v>
      </c>
    </row>
    <row r="24" spans="2:19" s="12" customFormat="1" ht="69.75" hidden="1" customHeight="1">
      <c r="B24" s="13"/>
      <c r="C24" s="14"/>
      <c r="D24" s="46"/>
      <c r="E24" s="43" t="e">
        <f t="shared" si="1"/>
        <v>#DIV/0!</v>
      </c>
      <c r="F24" s="45">
        <v>108.5</v>
      </c>
      <c r="G24" s="45"/>
      <c r="H24" s="55" t="e">
        <f t="shared" si="2"/>
        <v>#DIV/0!</v>
      </c>
      <c r="I24" s="45">
        <v>105.1</v>
      </c>
      <c r="J24" s="45"/>
      <c r="K24" s="55" t="e">
        <f t="shared" si="3"/>
        <v>#DIV/0!</v>
      </c>
      <c r="L24" s="47">
        <v>105.3</v>
      </c>
      <c r="M24" s="45"/>
      <c r="N24" s="55" t="e">
        <f t="shared" si="4"/>
        <v>#DIV/0!</v>
      </c>
      <c r="O24" s="46">
        <v>105.5</v>
      </c>
      <c r="P24" s="45"/>
      <c r="Q24" s="55" t="e">
        <f t="shared" si="5"/>
        <v>#DIV/0!</v>
      </c>
      <c r="R24" s="45">
        <v>105.6</v>
      </c>
    </row>
    <row r="25" spans="2:19" s="12" customFormat="1" ht="69.75" hidden="1" customHeight="1">
      <c r="B25" s="13"/>
      <c r="C25" s="14"/>
      <c r="D25" s="46"/>
      <c r="E25" s="43" t="e">
        <f t="shared" si="1"/>
        <v>#DIV/0!</v>
      </c>
      <c r="F25" s="45">
        <v>108.5</v>
      </c>
      <c r="G25" s="45"/>
      <c r="H25" s="55" t="e">
        <f t="shared" si="2"/>
        <v>#DIV/0!</v>
      </c>
      <c r="I25" s="45">
        <v>105.1</v>
      </c>
      <c r="J25" s="45"/>
      <c r="K25" s="55" t="e">
        <f t="shared" si="3"/>
        <v>#DIV/0!</v>
      </c>
      <c r="L25" s="47">
        <v>105.3</v>
      </c>
      <c r="M25" s="45"/>
      <c r="N25" s="55" t="e">
        <f t="shared" si="4"/>
        <v>#DIV/0!</v>
      </c>
      <c r="O25" s="46">
        <v>105.5</v>
      </c>
      <c r="P25" s="45"/>
      <c r="Q25" s="55" t="e">
        <f t="shared" si="5"/>
        <v>#DIV/0!</v>
      </c>
      <c r="R25" s="45">
        <v>105.6</v>
      </c>
    </row>
    <row r="26" spans="2:19" s="12" customFormat="1" ht="69.75" hidden="1" customHeight="1">
      <c r="B26" s="13"/>
      <c r="C26" s="14"/>
      <c r="D26" s="46"/>
      <c r="E26" s="43" t="e">
        <f t="shared" si="1"/>
        <v>#DIV/0!</v>
      </c>
      <c r="F26" s="45">
        <v>108.5</v>
      </c>
      <c r="G26" s="45"/>
      <c r="H26" s="55" t="e">
        <f t="shared" si="2"/>
        <v>#DIV/0!</v>
      </c>
      <c r="I26" s="45">
        <v>105.1</v>
      </c>
      <c r="J26" s="45"/>
      <c r="K26" s="55" t="e">
        <f t="shared" si="3"/>
        <v>#DIV/0!</v>
      </c>
      <c r="L26" s="47">
        <v>105.3</v>
      </c>
      <c r="M26" s="45"/>
      <c r="N26" s="55" t="e">
        <f t="shared" si="4"/>
        <v>#DIV/0!</v>
      </c>
      <c r="O26" s="46">
        <v>105.5</v>
      </c>
      <c r="P26" s="45"/>
      <c r="Q26" s="55" t="e">
        <f t="shared" si="5"/>
        <v>#DIV/0!</v>
      </c>
      <c r="R26" s="45">
        <v>105.6</v>
      </c>
    </row>
    <row r="27" spans="2:19" s="12" customFormat="1" ht="69.75" hidden="1" customHeight="1">
      <c r="B27" s="13"/>
      <c r="C27" s="14"/>
      <c r="D27" s="46"/>
      <c r="E27" s="43" t="e">
        <f t="shared" si="1"/>
        <v>#DIV/0!</v>
      </c>
      <c r="F27" s="45">
        <v>108.5</v>
      </c>
      <c r="G27" s="45"/>
      <c r="H27" s="55" t="e">
        <f t="shared" si="2"/>
        <v>#DIV/0!</v>
      </c>
      <c r="I27" s="45">
        <v>105.1</v>
      </c>
      <c r="J27" s="45"/>
      <c r="K27" s="55" t="e">
        <f t="shared" si="3"/>
        <v>#DIV/0!</v>
      </c>
      <c r="L27" s="47">
        <v>105.3</v>
      </c>
      <c r="M27" s="45"/>
      <c r="N27" s="55" t="e">
        <f t="shared" si="4"/>
        <v>#DIV/0!</v>
      </c>
      <c r="O27" s="46">
        <v>105.5</v>
      </c>
      <c r="P27" s="45"/>
      <c r="Q27" s="55" t="e">
        <f t="shared" si="5"/>
        <v>#DIV/0!</v>
      </c>
      <c r="R27" s="45">
        <v>105.6</v>
      </c>
    </row>
    <row r="28" spans="2:19" s="12" customFormat="1" ht="69.75" hidden="1" customHeight="1">
      <c r="B28" s="13"/>
      <c r="C28" s="14"/>
      <c r="D28" s="46"/>
      <c r="E28" s="43" t="e">
        <f t="shared" si="1"/>
        <v>#DIV/0!</v>
      </c>
      <c r="F28" s="45">
        <v>108.5</v>
      </c>
      <c r="G28" s="45"/>
      <c r="H28" s="55" t="e">
        <f t="shared" si="2"/>
        <v>#DIV/0!</v>
      </c>
      <c r="I28" s="45">
        <v>105.1</v>
      </c>
      <c r="J28" s="45"/>
      <c r="K28" s="55" t="e">
        <f t="shared" si="3"/>
        <v>#DIV/0!</v>
      </c>
      <c r="L28" s="47">
        <v>105.3</v>
      </c>
      <c r="M28" s="45"/>
      <c r="N28" s="55" t="e">
        <f t="shared" si="4"/>
        <v>#DIV/0!</v>
      </c>
      <c r="O28" s="46">
        <v>105.5</v>
      </c>
      <c r="P28" s="45"/>
      <c r="Q28" s="55" t="e">
        <f t="shared" si="5"/>
        <v>#DIV/0!</v>
      </c>
      <c r="R28" s="45">
        <v>105.6</v>
      </c>
    </row>
    <row r="29" spans="2:19" s="12" customFormat="1" ht="69.75" hidden="1" customHeight="1">
      <c r="B29" s="13"/>
      <c r="C29" s="14"/>
      <c r="D29" s="46"/>
      <c r="E29" s="43" t="e">
        <f t="shared" si="1"/>
        <v>#DIV/0!</v>
      </c>
      <c r="F29" s="45">
        <v>108.5</v>
      </c>
      <c r="G29" s="45"/>
      <c r="H29" s="55" t="e">
        <f t="shared" si="2"/>
        <v>#DIV/0!</v>
      </c>
      <c r="I29" s="45">
        <v>105.1</v>
      </c>
      <c r="J29" s="45"/>
      <c r="K29" s="55" t="e">
        <f t="shared" si="3"/>
        <v>#DIV/0!</v>
      </c>
      <c r="L29" s="47">
        <v>105.3</v>
      </c>
      <c r="M29" s="45"/>
      <c r="N29" s="55" t="e">
        <f t="shared" si="4"/>
        <v>#DIV/0!</v>
      </c>
      <c r="O29" s="46">
        <v>105.5</v>
      </c>
      <c r="P29" s="45"/>
      <c r="Q29" s="55" t="e">
        <f t="shared" si="5"/>
        <v>#DIV/0!</v>
      </c>
      <c r="R29" s="45">
        <v>105.6</v>
      </c>
    </row>
    <row r="30" spans="2:19" s="12" customFormat="1" ht="69.75" hidden="1" customHeight="1">
      <c r="B30" s="13"/>
      <c r="C30" s="14"/>
      <c r="D30" s="46"/>
      <c r="E30" s="43" t="e">
        <f t="shared" si="1"/>
        <v>#DIV/0!</v>
      </c>
      <c r="F30" s="45">
        <v>108.5</v>
      </c>
      <c r="G30" s="45"/>
      <c r="H30" s="55" t="e">
        <f t="shared" si="2"/>
        <v>#DIV/0!</v>
      </c>
      <c r="I30" s="45">
        <v>105.1</v>
      </c>
      <c r="J30" s="45"/>
      <c r="K30" s="55" t="e">
        <f t="shared" si="3"/>
        <v>#DIV/0!</v>
      </c>
      <c r="L30" s="47">
        <v>105.3</v>
      </c>
      <c r="M30" s="45"/>
      <c r="N30" s="55" t="e">
        <f t="shared" si="4"/>
        <v>#DIV/0!</v>
      </c>
      <c r="O30" s="46">
        <v>105.5</v>
      </c>
      <c r="P30" s="45"/>
      <c r="Q30" s="55" t="e">
        <f t="shared" si="5"/>
        <v>#DIV/0!</v>
      </c>
      <c r="R30" s="45">
        <v>105.6</v>
      </c>
    </row>
    <row r="31" spans="2:19" ht="69.75" hidden="1" customHeight="1">
      <c r="B31" s="13"/>
      <c r="C31" s="15"/>
      <c r="D31" s="44"/>
      <c r="E31" s="43" t="e">
        <f t="shared" si="1"/>
        <v>#DIV/0!</v>
      </c>
      <c r="F31" s="45">
        <v>108.5</v>
      </c>
      <c r="G31" s="52"/>
      <c r="H31" s="55" t="e">
        <f t="shared" si="2"/>
        <v>#DIV/0!</v>
      </c>
      <c r="I31" s="45">
        <v>105.1</v>
      </c>
      <c r="J31" s="45"/>
      <c r="K31" s="55" t="e">
        <f t="shared" si="3"/>
        <v>#DIV/0!</v>
      </c>
      <c r="L31" s="47">
        <v>105.3</v>
      </c>
      <c r="M31" s="45"/>
      <c r="N31" s="55" t="e">
        <f t="shared" si="4"/>
        <v>#DIV/0!</v>
      </c>
      <c r="O31" s="46">
        <v>105.5</v>
      </c>
      <c r="P31" s="45"/>
      <c r="Q31" s="55" t="e">
        <f t="shared" si="5"/>
        <v>#DIV/0!</v>
      </c>
      <c r="R31" s="45">
        <v>105.6</v>
      </c>
    </row>
    <row r="32" spans="2:19" s="12" customFormat="1" ht="39" customHeight="1">
      <c r="B32" s="13" t="s">
        <v>21</v>
      </c>
      <c r="C32" s="49" t="s">
        <v>22</v>
      </c>
      <c r="D32" s="46">
        <v>16766</v>
      </c>
      <c r="E32" s="43">
        <f t="shared" si="1"/>
        <v>22.6</v>
      </c>
      <c r="F32" s="45">
        <v>108.5</v>
      </c>
      <c r="G32" s="45">
        <v>1700</v>
      </c>
      <c r="H32" s="55">
        <f t="shared" si="2"/>
        <v>9.6475434573595038</v>
      </c>
      <c r="I32" s="45">
        <v>105.1</v>
      </c>
      <c r="J32" s="45">
        <v>1800</v>
      </c>
      <c r="K32" s="55">
        <f t="shared" si="3"/>
        <v>100.55304172951233</v>
      </c>
      <c r="L32" s="47">
        <v>105.3</v>
      </c>
      <c r="M32" s="45">
        <v>1900</v>
      </c>
      <c r="N32" s="55">
        <f t="shared" si="4"/>
        <v>100.05265929436545</v>
      </c>
      <c r="O32" s="46">
        <v>105.5</v>
      </c>
      <c r="P32" s="45">
        <v>2000</v>
      </c>
      <c r="Q32" s="55">
        <f t="shared" si="5"/>
        <v>99.681020733652318</v>
      </c>
      <c r="R32" s="45">
        <v>105.6</v>
      </c>
      <c r="S32" s="12">
        <v>68417</v>
      </c>
    </row>
    <row r="33" spans="2:19" ht="69.75" hidden="1" customHeight="1">
      <c r="B33" s="16" t="s">
        <v>96</v>
      </c>
      <c r="C33" s="11" t="s">
        <v>40</v>
      </c>
      <c r="D33" s="43">
        <f>D34+D35+D36+D37</f>
        <v>0</v>
      </c>
      <c r="E33" s="43" t="e">
        <f t="shared" si="1"/>
        <v>#DIV/0!</v>
      </c>
      <c r="F33" s="43">
        <v>108.5</v>
      </c>
      <c r="G33" s="43">
        <f>G34+G35+G36+G37</f>
        <v>0</v>
      </c>
      <c r="H33" s="54" t="e">
        <f t="shared" si="2"/>
        <v>#DIV/0!</v>
      </c>
      <c r="I33" s="43">
        <v>105.1</v>
      </c>
      <c r="J33" s="43">
        <f>J34+J35+J36+J37</f>
        <v>0</v>
      </c>
      <c r="K33" s="54" t="e">
        <f t="shared" si="3"/>
        <v>#DIV/0!</v>
      </c>
      <c r="L33" s="32">
        <v>105.3</v>
      </c>
      <c r="M33" s="43">
        <f>M34+M35+M36+M37</f>
        <v>0</v>
      </c>
      <c r="N33" s="54" t="e">
        <f t="shared" si="4"/>
        <v>#DIV/0!</v>
      </c>
      <c r="O33" s="43">
        <v>105.5</v>
      </c>
      <c r="P33" s="43">
        <f>P34+P35+P36+P37</f>
        <v>0</v>
      </c>
      <c r="Q33" s="54" t="e">
        <f t="shared" si="5"/>
        <v>#DIV/0!</v>
      </c>
      <c r="R33" s="30">
        <v>105.6</v>
      </c>
    </row>
    <row r="34" spans="2:19" s="12" customFormat="1" ht="69.75" hidden="1" customHeight="1">
      <c r="B34" s="13"/>
      <c r="C34" s="49"/>
      <c r="D34" s="46"/>
      <c r="E34" s="43" t="e">
        <f t="shared" si="1"/>
        <v>#DIV/0!</v>
      </c>
      <c r="F34" s="45">
        <v>108.5</v>
      </c>
      <c r="G34" s="45"/>
      <c r="H34" s="55" t="e">
        <f t="shared" si="2"/>
        <v>#DIV/0!</v>
      </c>
      <c r="I34" s="45">
        <v>105.1</v>
      </c>
      <c r="J34" s="45"/>
      <c r="K34" s="55" t="e">
        <f t="shared" si="3"/>
        <v>#DIV/0!</v>
      </c>
      <c r="L34" s="47">
        <v>105.3</v>
      </c>
      <c r="M34" s="45"/>
      <c r="N34" s="55" t="e">
        <f t="shared" si="4"/>
        <v>#DIV/0!</v>
      </c>
      <c r="O34" s="46">
        <v>105.5</v>
      </c>
      <c r="P34" s="45"/>
      <c r="Q34" s="55" t="e">
        <f t="shared" si="5"/>
        <v>#DIV/0!</v>
      </c>
      <c r="R34" s="45">
        <v>105.6</v>
      </c>
    </row>
    <row r="35" spans="2:19" s="12" customFormat="1" ht="69.75" hidden="1" customHeight="1">
      <c r="B35" s="13"/>
      <c r="C35" s="49"/>
      <c r="D35" s="46"/>
      <c r="E35" s="43" t="e">
        <f t="shared" si="1"/>
        <v>#DIV/0!</v>
      </c>
      <c r="F35" s="45">
        <v>108.5</v>
      </c>
      <c r="G35" s="45"/>
      <c r="H35" s="55" t="e">
        <f t="shared" si="2"/>
        <v>#DIV/0!</v>
      </c>
      <c r="I35" s="45">
        <v>105.1</v>
      </c>
      <c r="J35" s="45"/>
      <c r="K35" s="55" t="e">
        <f t="shared" si="3"/>
        <v>#DIV/0!</v>
      </c>
      <c r="L35" s="47">
        <v>105.3</v>
      </c>
      <c r="M35" s="45"/>
      <c r="N35" s="55" t="e">
        <f t="shared" si="4"/>
        <v>#DIV/0!</v>
      </c>
      <c r="O35" s="46">
        <v>105.5</v>
      </c>
      <c r="P35" s="45"/>
      <c r="Q35" s="55" t="e">
        <f t="shared" si="5"/>
        <v>#DIV/0!</v>
      </c>
      <c r="R35" s="45">
        <v>105.6</v>
      </c>
    </row>
    <row r="36" spans="2:19" s="12" customFormat="1" ht="69.75" hidden="1" customHeight="1">
      <c r="B36" s="13"/>
      <c r="C36" s="49"/>
      <c r="D36" s="46"/>
      <c r="E36" s="43" t="e">
        <f t="shared" si="1"/>
        <v>#DIV/0!</v>
      </c>
      <c r="F36" s="45">
        <v>108.5</v>
      </c>
      <c r="G36" s="45"/>
      <c r="H36" s="55" t="e">
        <f t="shared" si="2"/>
        <v>#DIV/0!</v>
      </c>
      <c r="I36" s="45">
        <v>105.1</v>
      </c>
      <c r="J36" s="45"/>
      <c r="K36" s="55" t="e">
        <f t="shared" si="3"/>
        <v>#DIV/0!</v>
      </c>
      <c r="L36" s="47">
        <v>105.3</v>
      </c>
      <c r="M36" s="45"/>
      <c r="N36" s="55" t="e">
        <f t="shared" si="4"/>
        <v>#DIV/0!</v>
      </c>
      <c r="O36" s="46">
        <v>105.5</v>
      </c>
      <c r="P36" s="45"/>
      <c r="Q36" s="55" t="e">
        <f t="shared" si="5"/>
        <v>#DIV/0!</v>
      </c>
      <c r="R36" s="45">
        <v>105.6</v>
      </c>
    </row>
    <row r="37" spans="2:19" ht="69.75" hidden="1" customHeight="1">
      <c r="B37" s="13"/>
      <c r="C37" s="49"/>
      <c r="D37" s="46"/>
      <c r="E37" s="43" t="e">
        <f t="shared" si="1"/>
        <v>#DIV/0!</v>
      </c>
      <c r="F37" s="45">
        <v>108.5</v>
      </c>
      <c r="G37" s="45"/>
      <c r="H37" s="55" t="e">
        <f t="shared" si="2"/>
        <v>#DIV/0!</v>
      </c>
      <c r="I37" s="45">
        <v>105.1</v>
      </c>
      <c r="J37" s="45"/>
      <c r="K37" s="55" t="e">
        <f t="shared" si="3"/>
        <v>#DIV/0!</v>
      </c>
      <c r="L37" s="47">
        <v>105.3</v>
      </c>
      <c r="M37" s="45"/>
      <c r="N37" s="55" t="e">
        <f t="shared" si="4"/>
        <v>#DIV/0!</v>
      </c>
      <c r="O37" s="46">
        <v>105.5</v>
      </c>
      <c r="P37" s="45"/>
      <c r="Q37" s="55" t="e">
        <f t="shared" si="5"/>
        <v>#DIV/0!</v>
      </c>
      <c r="R37" s="45">
        <v>105.6</v>
      </c>
    </row>
    <row r="38" spans="2:19" s="12" customFormat="1" ht="69.75" hidden="1" customHeight="1">
      <c r="B38" s="17" t="s">
        <v>23</v>
      </c>
      <c r="C38" s="49" t="s">
        <v>22</v>
      </c>
      <c r="D38" s="46"/>
      <c r="E38" s="43" t="e">
        <f t="shared" si="1"/>
        <v>#DIV/0!</v>
      </c>
      <c r="F38" s="45">
        <v>108.5</v>
      </c>
      <c r="G38" s="45"/>
      <c r="H38" s="55" t="e">
        <f t="shared" si="2"/>
        <v>#DIV/0!</v>
      </c>
      <c r="I38" s="45">
        <v>105.1</v>
      </c>
      <c r="J38" s="45"/>
      <c r="K38" s="55" t="e">
        <f t="shared" si="3"/>
        <v>#DIV/0!</v>
      </c>
      <c r="L38" s="47">
        <v>105.3</v>
      </c>
      <c r="M38" s="45"/>
      <c r="N38" s="55" t="e">
        <f t="shared" si="4"/>
        <v>#DIV/0!</v>
      </c>
      <c r="O38" s="46">
        <v>105.5</v>
      </c>
      <c r="P38" s="45"/>
      <c r="Q38" s="55" t="e">
        <f t="shared" si="5"/>
        <v>#DIV/0!</v>
      </c>
      <c r="R38" s="45">
        <v>105.6</v>
      </c>
    </row>
    <row r="39" spans="2:19" ht="69.75" customHeight="1">
      <c r="B39" s="16" t="s">
        <v>97</v>
      </c>
      <c r="C39" s="11" t="s">
        <v>39</v>
      </c>
      <c r="D39" s="43">
        <f>D41+D47+D52+D54+D56+D58+D60+D63+D66+D68+D70+D72+D75+D78+D81+D84+D87+D90+D93+D96+D98+D100+D102+D104</f>
        <v>6642</v>
      </c>
      <c r="E39" s="43">
        <f t="shared" si="1"/>
        <v>223.9</v>
      </c>
      <c r="F39" s="43">
        <v>108.5</v>
      </c>
      <c r="G39" s="43">
        <f t="shared" ref="G39:P39" si="8">G41+G47+G52+G54+G56+G58+G60+G63+G66+G68+G70+G72+G75+G78+G81+G84+G87+G90+G93+G96+G98+G100+G102+G104</f>
        <v>1200</v>
      </c>
      <c r="H39" s="54">
        <f t="shared" si="2"/>
        <v>17.190149700418669</v>
      </c>
      <c r="I39" s="43">
        <v>105.1</v>
      </c>
      <c r="J39" s="43">
        <f t="shared" si="8"/>
        <v>0</v>
      </c>
      <c r="K39" s="54">
        <f t="shared" si="3"/>
        <v>0</v>
      </c>
      <c r="L39" s="32">
        <v>105.3</v>
      </c>
      <c r="M39" s="43">
        <f t="shared" si="8"/>
        <v>0</v>
      </c>
      <c r="N39" s="54" t="e">
        <f t="shared" si="4"/>
        <v>#DIV/0!</v>
      </c>
      <c r="O39" s="43">
        <v>105.5</v>
      </c>
      <c r="P39" s="43">
        <f t="shared" si="8"/>
        <v>0</v>
      </c>
      <c r="Q39" s="54" t="e">
        <f t="shared" si="5"/>
        <v>#DIV/0!</v>
      </c>
      <c r="R39" s="30">
        <v>105.6</v>
      </c>
      <c r="S39" s="42">
        <v>2734</v>
      </c>
    </row>
    <row r="40" spans="2:19" s="12" customFormat="1" ht="31.5" customHeight="1">
      <c r="B40" s="13"/>
      <c r="C40" s="49" t="s">
        <v>25</v>
      </c>
      <c r="D40" s="46"/>
      <c r="E40" s="43" t="e">
        <f t="shared" si="1"/>
        <v>#DIV/0!</v>
      </c>
      <c r="F40" s="45"/>
      <c r="G40" s="45"/>
      <c r="H40" s="56"/>
      <c r="I40" s="45"/>
      <c r="J40" s="45"/>
      <c r="K40" s="56"/>
      <c r="L40" s="47">
        <v>105.3</v>
      </c>
      <c r="M40" s="45"/>
      <c r="N40" s="56"/>
      <c r="O40" s="46">
        <v>105.5</v>
      </c>
      <c r="P40" s="45"/>
      <c r="Q40" s="56"/>
      <c r="R40" s="45">
        <v>105.6</v>
      </c>
    </row>
    <row r="41" spans="2:19" s="12" customFormat="1" ht="21.75" customHeight="1">
      <c r="B41" s="50" t="s">
        <v>98</v>
      </c>
      <c r="C41" s="49" t="s">
        <v>38</v>
      </c>
      <c r="D41" s="46">
        <f>D42+D43+D44+D45+D46</f>
        <v>6642</v>
      </c>
      <c r="E41" s="43">
        <f t="shared" si="1"/>
        <v>223.9</v>
      </c>
      <c r="F41" s="45">
        <v>108.5</v>
      </c>
      <c r="G41" s="46">
        <f t="shared" ref="G41" si="9">G42+G43+G44+G45+G46</f>
        <v>1200</v>
      </c>
      <c r="H41" s="55">
        <f t="shared" si="2"/>
        <v>17.190149700418669</v>
      </c>
      <c r="I41" s="45">
        <v>105.1</v>
      </c>
      <c r="J41" s="45">
        <f>J42+J43+J44+J45+J46</f>
        <v>0</v>
      </c>
      <c r="K41" s="55">
        <f t="shared" si="3"/>
        <v>0</v>
      </c>
      <c r="L41" s="47">
        <v>105.3</v>
      </c>
      <c r="M41" s="45">
        <f>M42+M43+M44+M45+M46</f>
        <v>0</v>
      </c>
      <c r="N41" s="55" t="e">
        <f t="shared" si="4"/>
        <v>#DIV/0!</v>
      </c>
      <c r="O41" s="46">
        <v>105.5</v>
      </c>
      <c r="P41" s="45">
        <f>P42+P43+P44+P45+P46</f>
        <v>0</v>
      </c>
      <c r="Q41" s="55" t="e">
        <f t="shared" si="5"/>
        <v>#DIV/0!</v>
      </c>
      <c r="R41" s="45">
        <v>105.6</v>
      </c>
      <c r="S41" s="12">
        <v>2734</v>
      </c>
    </row>
    <row r="42" spans="2:19" s="12" customFormat="1" ht="31.5" customHeight="1">
      <c r="B42" s="50"/>
      <c r="C42" s="84" t="s">
        <v>143</v>
      </c>
      <c r="D42" s="62">
        <v>6642</v>
      </c>
      <c r="E42" s="43">
        <f t="shared" si="1"/>
        <v>223.9</v>
      </c>
      <c r="F42" s="45">
        <v>108.5</v>
      </c>
      <c r="G42" s="85">
        <v>1200</v>
      </c>
      <c r="H42" s="55">
        <f t="shared" si="2"/>
        <v>17.190149700418669</v>
      </c>
      <c r="I42" s="45">
        <v>105.1</v>
      </c>
      <c r="J42" s="45"/>
      <c r="K42" s="55">
        <f t="shared" si="3"/>
        <v>0</v>
      </c>
      <c r="L42" s="47">
        <v>105.3</v>
      </c>
      <c r="M42" s="45"/>
      <c r="N42" s="55" t="e">
        <f t="shared" si="4"/>
        <v>#DIV/0!</v>
      </c>
      <c r="O42" s="46">
        <v>105.5</v>
      </c>
      <c r="P42" s="45"/>
      <c r="Q42" s="55" t="e">
        <f t="shared" si="5"/>
        <v>#DIV/0!</v>
      </c>
      <c r="R42" s="45">
        <v>105.6</v>
      </c>
      <c r="S42" s="12">
        <v>2734</v>
      </c>
    </row>
    <row r="43" spans="2:19" s="12" customFormat="1" ht="69.75" hidden="1" customHeight="1">
      <c r="B43" s="50"/>
      <c r="C43" s="49"/>
      <c r="D43" s="46"/>
      <c r="E43" s="43" t="e">
        <f t="shared" si="1"/>
        <v>#DIV/0!</v>
      </c>
      <c r="F43" s="45">
        <v>108.5</v>
      </c>
      <c r="G43" s="45"/>
      <c r="H43" s="55" t="e">
        <f t="shared" si="2"/>
        <v>#DIV/0!</v>
      </c>
      <c r="I43" s="45">
        <v>105.1</v>
      </c>
      <c r="J43" s="45"/>
      <c r="K43" s="55" t="e">
        <f t="shared" si="3"/>
        <v>#DIV/0!</v>
      </c>
      <c r="L43" s="47">
        <v>105.3</v>
      </c>
      <c r="M43" s="45"/>
      <c r="N43" s="55" t="e">
        <f t="shared" si="4"/>
        <v>#DIV/0!</v>
      </c>
      <c r="O43" s="46">
        <v>105.5</v>
      </c>
      <c r="P43" s="45"/>
      <c r="Q43" s="55" t="e">
        <f t="shared" si="5"/>
        <v>#DIV/0!</v>
      </c>
      <c r="R43" s="45">
        <v>105.6</v>
      </c>
    </row>
    <row r="44" spans="2:19" s="12" customFormat="1" ht="69.75" hidden="1" customHeight="1">
      <c r="B44" s="50"/>
      <c r="C44" s="49"/>
      <c r="D44" s="46"/>
      <c r="E44" s="43" t="e">
        <f t="shared" si="1"/>
        <v>#DIV/0!</v>
      </c>
      <c r="F44" s="45">
        <v>108.5</v>
      </c>
      <c r="G44" s="45"/>
      <c r="H44" s="55" t="e">
        <f t="shared" si="2"/>
        <v>#DIV/0!</v>
      </c>
      <c r="I44" s="45">
        <v>105.1</v>
      </c>
      <c r="J44" s="45"/>
      <c r="K44" s="55" t="e">
        <f t="shared" si="3"/>
        <v>#DIV/0!</v>
      </c>
      <c r="L44" s="47">
        <v>105.3</v>
      </c>
      <c r="M44" s="45"/>
      <c r="N44" s="55" t="e">
        <f t="shared" si="4"/>
        <v>#DIV/0!</v>
      </c>
      <c r="O44" s="46">
        <v>105.5</v>
      </c>
      <c r="P44" s="45"/>
      <c r="Q44" s="55" t="e">
        <f t="shared" si="5"/>
        <v>#DIV/0!</v>
      </c>
      <c r="R44" s="45">
        <v>105.6</v>
      </c>
    </row>
    <row r="45" spans="2:19" s="12" customFormat="1" ht="69.75" hidden="1" customHeight="1">
      <c r="B45" s="50"/>
      <c r="C45" s="49"/>
      <c r="D45" s="46"/>
      <c r="E45" s="43" t="e">
        <f t="shared" si="1"/>
        <v>#DIV/0!</v>
      </c>
      <c r="F45" s="45">
        <v>108.5</v>
      </c>
      <c r="G45" s="45"/>
      <c r="H45" s="55" t="e">
        <f t="shared" si="2"/>
        <v>#DIV/0!</v>
      </c>
      <c r="I45" s="45">
        <v>105.1</v>
      </c>
      <c r="J45" s="45"/>
      <c r="K45" s="55" t="e">
        <f t="shared" si="3"/>
        <v>#DIV/0!</v>
      </c>
      <c r="L45" s="47">
        <v>105.3</v>
      </c>
      <c r="M45" s="45"/>
      <c r="N45" s="55" t="e">
        <f t="shared" si="4"/>
        <v>#DIV/0!</v>
      </c>
      <c r="O45" s="46">
        <v>105.5</v>
      </c>
      <c r="P45" s="45"/>
      <c r="Q45" s="55" t="e">
        <f t="shared" si="5"/>
        <v>#DIV/0!</v>
      </c>
      <c r="R45" s="45">
        <v>105.6</v>
      </c>
    </row>
    <row r="46" spans="2:19" s="12" customFormat="1" ht="69.75" hidden="1" customHeight="1">
      <c r="B46" s="50"/>
      <c r="C46" s="49"/>
      <c r="D46" s="46"/>
      <c r="E46" s="43" t="e">
        <f t="shared" si="1"/>
        <v>#DIV/0!</v>
      </c>
      <c r="F46" s="45">
        <v>108.5</v>
      </c>
      <c r="G46" s="45"/>
      <c r="H46" s="55" t="e">
        <f t="shared" si="2"/>
        <v>#DIV/0!</v>
      </c>
      <c r="I46" s="45">
        <v>105.1</v>
      </c>
      <c r="J46" s="45"/>
      <c r="K46" s="55" t="e">
        <f t="shared" si="3"/>
        <v>#DIV/0!</v>
      </c>
      <c r="L46" s="47">
        <v>105.3</v>
      </c>
      <c r="M46" s="45"/>
      <c r="N46" s="55" t="e">
        <f t="shared" si="4"/>
        <v>#DIV/0!</v>
      </c>
      <c r="O46" s="46">
        <v>105.5</v>
      </c>
      <c r="P46" s="45"/>
      <c r="Q46" s="55" t="e">
        <f t="shared" si="5"/>
        <v>#DIV/0!</v>
      </c>
      <c r="R46" s="45">
        <v>105.6</v>
      </c>
    </row>
    <row r="47" spans="2:19" s="12" customFormat="1" ht="69.75" hidden="1" customHeight="1">
      <c r="B47" s="50" t="s">
        <v>24</v>
      </c>
      <c r="C47" s="49" t="s">
        <v>37</v>
      </c>
      <c r="D47" s="46">
        <f>D48+D49+D50+D51</f>
        <v>0</v>
      </c>
      <c r="E47" s="43" t="e">
        <f t="shared" si="1"/>
        <v>#DIV/0!</v>
      </c>
      <c r="F47" s="45">
        <v>108.5</v>
      </c>
      <c r="G47" s="46">
        <f t="shared" ref="G47" si="10">G48+G49+G50+G51</f>
        <v>0</v>
      </c>
      <c r="H47" s="55" t="e">
        <f t="shared" si="2"/>
        <v>#DIV/0!</v>
      </c>
      <c r="I47" s="45">
        <v>105.1</v>
      </c>
      <c r="J47" s="45">
        <f>J48+J49+J50+J51</f>
        <v>0</v>
      </c>
      <c r="K47" s="55" t="e">
        <f t="shared" si="3"/>
        <v>#DIV/0!</v>
      </c>
      <c r="L47" s="47">
        <v>105.3</v>
      </c>
      <c r="M47" s="45">
        <f>M48+M49+M50+M51</f>
        <v>0</v>
      </c>
      <c r="N47" s="55" t="e">
        <f t="shared" si="4"/>
        <v>#DIV/0!</v>
      </c>
      <c r="O47" s="46">
        <v>105.5</v>
      </c>
      <c r="P47" s="45">
        <f>P48+P49+P50+P51</f>
        <v>0</v>
      </c>
      <c r="Q47" s="55" t="e">
        <f t="shared" si="5"/>
        <v>#DIV/0!</v>
      </c>
      <c r="R47" s="45">
        <v>105.6</v>
      </c>
    </row>
    <row r="48" spans="2:19" s="12" customFormat="1" ht="69.75" hidden="1" customHeight="1">
      <c r="B48" s="50"/>
      <c r="C48" s="49"/>
      <c r="D48" s="46"/>
      <c r="E48" s="43" t="e">
        <f t="shared" si="1"/>
        <v>#DIV/0!</v>
      </c>
      <c r="F48" s="45">
        <v>108.5</v>
      </c>
      <c r="G48" s="45"/>
      <c r="H48" s="55" t="e">
        <f t="shared" si="2"/>
        <v>#DIV/0!</v>
      </c>
      <c r="I48" s="45">
        <v>105.1</v>
      </c>
      <c r="J48" s="45"/>
      <c r="K48" s="55" t="e">
        <f t="shared" si="3"/>
        <v>#DIV/0!</v>
      </c>
      <c r="L48" s="47">
        <v>105.3</v>
      </c>
      <c r="M48" s="45"/>
      <c r="N48" s="55" t="e">
        <f t="shared" si="4"/>
        <v>#DIV/0!</v>
      </c>
      <c r="O48" s="46">
        <v>105.5</v>
      </c>
      <c r="P48" s="45"/>
      <c r="Q48" s="55" t="e">
        <f t="shared" si="5"/>
        <v>#DIV/0!</v>
      </c>
      <c r="R48" s="45">
        <v>105.6</v>
      </c>
    </row>
    <row r="49" spans="2:18" s="12" customFormat="1" ht="69.75" hidden="1" customHeight="1">
      <c r="B49" s="50"/>
      <c r="C49" s="49"/>
      <c r="D49" s="46"/>
      <c r="E49" s="43" t="e">
        <f t="shared" si="1"/>
        <v>#DIV/0!</v>
      </c>
      <c r="F49" s="45">
        <v>108.5</v>
      </c>
      <c r="G49" s="45"/>
      <c r="H49" s="55" t="e">
        <f t="shared" si="2"/>
        <v>#DIV/0!</v>
      </c>
      <c r="I49" s="45">
        <v>105.1</v>
      </c>
      <c r="J49" s="45"/>
      <c r="K49" s="55" t="e">
        <f t="shared" si="3"/>
        <v>#DIV/0!</v>
      </c>
      <c r="L49" s="47">
        <v>105.3</v>
      </c>
      <c r="M49" s="45"/>
      <c r="N49" s="55" t="e">
        <f t="shared" si="4"/>
        <v>#DIV/0!</v>
      </c>
      <c r="O49" s="46">
        <v>105.5</v>
      </c>
      <c r="P49" s="45"/>
      <c r="Q49" s="55" t="e">
        <f t="shared" si="5"/>
        <v>#DIV/0!</v>
      </c>
      <c r="R49" s="45">
        <v>105.6</v>
      </c>
    </row>
    <row r="50" spans="2:18" s="12" customFormat="1" ht="69.75" hidden="1" customHeight="1">
      <c r="B50" s="50"/>
      <c r="C50" s="49"/>
      <c r="D50" s="46"/>
      <c r="E50" s="43" t="e">
        <f t="shared" si="1"/>
        <v>#DIV/0!</v>
      </c>
      <c r="F50" s="45">
        <v>108.5</v>
      </c>
      <c r="G50" s="45"/>
      <c r="H50" s="55" t="e">
        <f t="shared" si="2"/>
        <v>#DIV/0!</v>
      </c>
      <c r="I50" s="45">
        <v>105.1</v>
      </c>
      <c r="J50" s="45"/>
      <c r="K50" s="55" t="e">
        <f t="shared" si="3"/>
        <v>#DIV/0!</v>
      </c>
      <c r="L50" s="47">
        <v>105.3</v>
      </c>
      <c r="M50" s="45"/>
      <c r="N50" s="55" t="e">
        <f t="shared" si="4"/>
        <v>#DIV/0!</v>
      </c>
      <c r="O50" s="46">
        <v>105.5</v>
      </c>
      <c r="P50" s="45"/>
      <c r="Q50" s="55" t="e">
        <f t="shared" si="5"/>
        <v>#DIV/0!</v>
      </c>
      <c r="R50" s="45">
        <v>105.6</v>
      </c>
    </row>
    <row r="51" spans="2:18" s="12" customFormat="1" ht="69.75" hidden="1" customHeight="1">
      <c r="B51" s="50"/>
      <c r="C51" s="49"/>
      <c r="D51" s="46"/>
      <c r="E51" s="43" t="e">
        <f t="shared" si="1"/>
        <v>#DIV/0!</v>
      </c>
      <c r="F51" s="45">
        <v>108.5</v>
      </c>
      <c r="G51" s="45"/>
      <c r="H51" s="55" t="e">
        <f t="shared" si="2"/>
        <v>#DIV/0!</v>
      </c>
      <c r="I51" s="45">
        <v>105.1</v>
      </c>
      <c r="J51" s="45"/>
      <c r="K51" s="55" t="e">
        <f t="shared" si="3"/>
        <v>#DIV/0!</v>
      </c>
      <c r="L51" s="47">
        <v>105.3</v>
      </c>
      <c r="M51" s="45"/>
      <c r="N51" s="55" t="e">
        <f t="shared" si="4"/>
        <v>#DIV/0!</v>
      </c>
      <c r="O51" s="46">
        <v>105.5</v>
      </c>
      <c r="P51" s="45"/>
      <c r="Q51" s="55" t="e">
        <f t="shared" si="5"/>
        <v>#DIV/0!</v>
      </c>
      <c r="R51" s="45">
        <v>105.6</v>
      </c>
    </row>
    <row r="52" spans="2:18" s="19" customFormat="1" ht="69.75" hidden="1" customHeight="1">
      <c r="B52" s="50" t="s">
        <v>28</v>
      </c>
      <c r="C52" s="18" t="s">
        <v>36</v>
      </c>
      <c r="D52" s="46">
        <f>D53</f>
        <v>0</v>
      </c>
      <c r="E52" s="43" t="e">
        <f t="shared" si="1"/>
        <v>#DIV/0!</v>
      </c>
      <c r="F52" s="45">
        <v>108.5</v>
      </c>
      <c r="G52" s="45">
        <f>G53</f>
        <v>0</v>
      </c>
      <c r="H52" s="55" t="e">
        <f t="shared" si="2"/>
        <v>#DIV/0!</v>
      </c>
      <c r="I52" s="45">
        <v>105.1</v>
      </c>
      <c r="J52" s="45">
        <f>J53</f>
        <v>0</v>
      </c>
      <c r="K52" s="55" t="e">
        <f t="shared" si="3"/>
        <v>#DIV/0!</v>
      </c>
      <c r="L52" s="47">
        <v>105.3</v>
      </c>
      <c r="M52" s="45">
        <f>M53</f>
        <v>0</v>
      </c>
      <c r="N52" s="55" t="e">
        <f t="shared" si="4"/>
        <v>#DIV/0!</v>
      </c>
      <c r="O52" s="46">
        <v>105.5</v>
      </c>
      <c r="P52" s="45">
        <f>P53</f>
        <v>0</v>
      </c>
      <c r="Q52" s="55" t="e">
        <f t="shared" si="5"/>
        <v>#DIV/0!</v>
      </c>
      <c r="R52" s="45">
        <v>105.6</v>
      </c>
    </row>
    <row r="53" spans="2:18" s="12" customFormat="1" ht="69.75" hidden="1" customHeight="1">
      <c r="B53" s="50"/>
      <c r="C53" s="49"/>
      <c r="D53" s="46"/>
      <c r="E53" s="43" t="e">
        <f t="shared" si="1"/>
        <v>#DIV/0!</v>
      </c>
      <c r="F53" s="45">
        <v>108.5</v>
      </c>
      <c r="G53" s="45"/>
      <c r="H53" s="55" t="e">
        <f t="shared" si="2"/>
        <v>#DIV/0!</v>
      </c>
      <c r="I53" s="45">
        <v>105.1</v>
      </c>
      <c r="J53" s="45"/>
      <c r="K53" s="55" t="e">
        <f t="shared" si="3"/>
        <v>#DIV/0!</v>
      </c>
      <c r="L53" s="47">
        <v>105.3</v>
      </c>
      <c r="M53" s="45"/>
      <c r="N53" s="55" t="e">
        <f t="shared" si="4"/>
        <v>#DIV/0!</v>
      </c>
      <c r="O53" s="46">
        <v>105.5</v>
      </c>
      <c r="P53" s="45"/>
      <c r="Q53" s="55" t="e">
        <f t="shared" si="5"/>
        <v>#DIV/0!</v>
      </c>
      <c r="R53" s="45">
        <v>105.6</v>
      </c>
    </row>
    <row r="54" spans="2:18" s="12" customFormat="1" ht="69.75" hidden="1" customHeight="1">
      <c r="B54" s="50" t="s">
        <v>99</v>
      </c>
      <c r="C54" s="49" t="s">
        <v>35</v>
      </c>
      <c r="D54" s="46">
        <f>D55</f>
        <v>0</v>
      </c>
      <c r="E54" s="43" t="e">
        <f t="shared" si="1"/>
        <v>#DIV/0!</v>
      </c>
      <c r="F54" s="45">
        <v>108.5</v>
      </c>
      <c r="G54" s="45">
        <f>G55</f>
        <v>0</v>
      </c>
      <c r="H54" s="55" t="e">
        <f t="shared" si="2"/>
        <v>#DIV/0!</v>
      </c>
      <c r="I54" s="45">
        <v>105.1</v>
      </c>
      <c r="J54" s="45">
        <f>J55</f>
        <v>0</v>
      </c>
      <c r="K54" s="55" t="e">
        <f t="shared" si="3"/>
        <v>#DIV/0!</v>
      </c>
      <c r="L54" s="47">
        <v>105.3</v>
      </c>
      <c r="M54" s="45">
        <f>M55</f>
        <v>0</v>
      </c>
      <c r="N54" s="55" t="e">
        <f t="shared" si="4"/>
        <v>#DIV/0!</v>
      </c>
      <c r="O54" s="46">
        <v>105.5</v>
      </c>
      <c r="P54" s="45">
        <f>P55</f>
        <v>0</v>
      </c>
      <c r="Q54" s="55" t="e">
        <f t="shared" si="5"/>
        <v>#DIV/0!</v>
      </c>
      <c r="R54" s="45">
        <v>105.6</v>
      </c>
    </row>
    <row r="55" spans="2:18" s="12" customFormat="1" ht="69.75" hidden="1" customHeight="1">
      <c r="B55" s="50"/>
      <c r="C55" s="49"/>
      <c r="D55" s="46"/>
      <c r="E55" s="43" t="e">
        <f t="shared" si="1"/>
        <v>#DIV/0!</v>
      </c>
      <c r="F55" s="45">
        <v>108.5</v>
      </c>
      <c r="G55" s="45"/>
      <c r="H55" s="55" t="e">
        <f t="shared" si="2"/>
        <v>#DIV/0!</v>
      </c>
      <c r="I55" s="45">
        <v>105.1</v>
      </c>
      <c r="J55" s="45"/>
      <c r="K55" s="55" t="e">
        <f t="shared" si="3"/>
        <v>#DIV/0!</v>
      </c>
      <c r="L55" s="47">
        <v>105.3</v>
      </c>
      <c r="M55" s="45"/>
      <c r="N55" s="55" t="e">
        <f t="shared" si="4"/>
        <v>#DIV/0!</v>
      </c>
      <c r="O55" s="46">
        <v>105.5</v>
      </c>
      <c r="P55" s="45"/>
      <c r="Q55" s="55" t="e">
        <f t="shared" si="5"/>
        <v>#DIV/0!</v>
      </c>
      <c r="R55" s="45">
        <v>105.6</v>
      </c>
    </row>
    <row r="56" spans="2:18" s="12" customFormat="1" ht="69.75" hidden="1" customHeight="1">
      <c r="B56" s="50" t="s">
        <v>29</v>
      </c>
      <c r="C56" s="49" t="s">
        <v>34</v>
      </c>
      <c r="D56" s="46">
        <f>D57</f>
        <v>0</v>
      </c>
      <c r="E56" s="43" t="e">
        <f t="shared" si="1"/>
        <v>#DIV/0!</v>
      </c>
      <c r="F56" s="45">
        <v>108.5</v>
      </c>
      <c r="G56" s="45">
        <f>G57</f>
        <v>0</v>
      </c>
      <c r="H56" s="55" t="e">
        <f t="shared" si="2"/>
        <v>#DIV/0!</v>
      </c>
      <c r="I56" s="45">
        <v>105.1</v>
      </c>
      <c r="J56" s="45">
        <f>J57</f>
        <v>0</v>
      </c>
      <c r="K56" s="55" t="e">
        <f t="shared" si="3"/>
        <v>#DIV/0!</v>
      </c>
      <c r="L56" s="47">
        <v>105.3</v>
      </c>
      <c r="M56" s="45">
        <f>M57</f>
        <v>0</v>
      </c>
      <c r="N56" s="55" t="e">
        <f t="shared" si="4"/>
        <v>#DIV/0!</v>
      </c>
      <c r="O56" s="46">
        <v>105.5</v>
      </c>
      <c r="P56" s="45">
        <f>P57</f>
        <v>0</v>
      </c>
      <c r="Q56" s="55" t="e">
        <f t="shared" si="5"/>
        <v>#DIV/0!</v>
      </c>
      <c r="R56" s="45">
        <v>105.6</v>
      </c>
    </row>
    <row r="57" spans="2:18" s="12" customFormat="1" ht="69.75" hidden="1" customHeight="1">
      <c r="B57" s="50"/>
      <c r="C57" s="49"/>
      <c r="D57" s="46"/>
      <c r="E57" s="43" t="e">
        <f t="shared" si="1"/>
        <v>#DIV/0!</v>
      </c>
      <c r="F57" s="45">
        <v>108.5</v>
      </c>
      <c r="G57" s="45"/>
      <c r="H57" s="55" t="e">
        <f t="shared" si="2"/>
        <v>#DIV/0!</v>
      </c>
      <c r="I57" s="45">
        <v>105.1</v>
      </c>
      <c r="J57" s="45"/>
      <c r="K57" s="55" t="e">
        <f t="shared" si="3"/>
        <v>#DIV/0!</v>
      </c>
      <c r="L57" s="47">
        <v>105.3</v>
      </c>
      <c r="M57" s="45"/>
      <c r="N57" s="55" t="e">
        <f t="shared" si="4"/>
        <v>#DIV/0!</v>
      </c>
      <c r="O57" s="46">
        <v>105.5</v>
      </c>
      <c r="P57" s="45"/>
      <c r="Q57" s="55" t="e">
        <f t="shared" si="5"/>
        <v>#DIV/0!</v>
      </c>
      <c r="R57" s="45">
        <v>105.6</v>
      </c>
    </row>
    <row r="58" spans="2:18" s="12" customFormat="1" ht="69.75" hidden="1" customHeight="1">
      <c r="B58" s="20" t="s">
        <v>101</v>
      </c>
      <c r="C58" s="49" t="s">
        <v>33</v>
      </c>
      <c r="D58" s="46">
        <f>D59</f>
        <v>0</v>
      </c>
      <c r="E58" s="43" t="e">
        <f t="shared" si="1"/>
        <v>#DIV/0!</v>
      </c>
      <c r="F58" s="45">
        <v>108.5</v>
      </c>
      <c r="G58" s="45">
        <f>G59</f>
        <v>0</v>
      </c>
      <c r="H58" s="55" t="e">
        <f t="shared" si="2"/>
        <v>#DIV/0!</v>
      </c>
      <c r="I58" s="45">
        <v>105.1</v>
      </c>
      <c r="J58" s="45">
        <f>J59</f>
        <v>0</v>
      </c>
      <c r="K58" s="55" t="e">
        <f t="shared" si="3"/>
        <v>#DIV/0!</v>
      </c>
      <c r="L58" s="47">
        <v>105.3</v>
      </c>
      <c r="M58" s="45">
        <f>M59</f>
        <v>0</v>
      </c>
      <c r="N58" s="55" t="e">
        <f t="shared" si="4"/>
        <v>#DIV/0!</v>
      </c>
      <c r="O58" s="46">
        <v>105.5</v>
      </c>
      <c r="P58" s="45">
        <f>P59</f>
        <v>0</v>
      </c>
      <c r="Q58" s="55" t="e">
        <f t="shared" si="5"/>
        <v>#DIV/0!</v>
      </c>
      <c r="R58" s="45">
        <v>105.6</v>
      </c>
    </row>
    <row r="59" spans="2:18" s="12" customFormat="1" ht="69.75" hidden="1" customHeight="1">
      <c r="B59" s="50"/>
      <c r="C59" s="49"/>
      <c r="D59" s="46"/>
      <c r="E59" s="43" t="e">
        <f t="shared" si="1"/>
        <v>#DIV/0!</v>
      </c>
      <c r="F59" s="45">
        <v>108.5</v>
      </c>
      <c r="G59" s="45"/>
      <c r="H59" s="55" t="e">
        <f t="shared" si="2"/>
        <v>#DIV/0!</v>
      </c>
      <c r="I59" s="45">
        <v>105.1</v>
      </c>
      <c r="J59" s="45"/>
      <c r="K59" s="55" t="e">
        <f t="shared" si="3"/>
        <v>#DIV/0!</v>
      </c>
      <c r="L59" s="47">
        <v>105.3</v>
      </c>
      <c r="M59" s="45"/>
      <c r="N59" s="55" t="e">
        <f t="shared" si="4"/>
        <v>#DIV/0!</v>
      </c>
      <c r="O59" s="46">
        <v>105.5</v>
      </c>
      <c r="P59" s="45"/>
      <c r="Q59" s="55" t="e">
        <f t="shared" si="5"/>
        <v>#DIV/0!</v>
      </c>
      <c r="R59" s="45">
        <v>105.6</v>
      </c>
    </row>
    <row r="60" spans="2:18" s="12" customFormat="1" ht="69.75" hidden="1" customHeight="1">
      <c r="B60" s="50" t="s">
        <v>102</v>
      </c>
      <c r="C60" s="49" t="s">
        <v>30</v>
      </c>
      <c r="D60" s="46">
        <f>D61+D62</f>
        <v>0</v>
      </c>
      <c r="E60" s="43" t="e">
        <f t="shared" si="1"/>
        <v>#DIV/0!</v>
      </c>
      <c r="F60" s="45">
        <v>108.5</v>
      </c>
      <c r="G60" s="45">
        <f>G61+G62</f>
        <v>0</v>
      </c>
      <c r="H60" s="55" t="e">
        <f t="shared" si="2"/>
        <v>#DIV/0!</v>
      </c>
      <c r="I60" s="45">
        <v>105.1</v>
      </c>
      <c r="J60" s="45">
        <f>J61+J62</f>
        <v>0</v>
      </c>
      <c r="K60" s="55" t="e">
        <f t="shared" si="3"/>
        <v>#DIV/0!</v>
      </c>
      <c r="L60" s="47">
        <v>105.3</v>
      </c>
      <c r="M60" s="45">
        <f>M61+M62</f>
        <v>0</v>
      </c>
      <c r="N60" s="55" t="e">
        <f t="shared" si="4"/>
        <v>#DIV/0!</v>
      </c>
      <c r="O60" s="46">
        <v>105.5</v>
      </c>
      <c r="P60" s="45">
        <f>P61+P62</f>
        <v>0</v>
      </c>
      <c r="Q60" s="55" t="e">
        <f t="shared" si="5"/>
        <v>#DIV/0!</v>
      </c>
      <c r="R60" s="45">
        <v>105.6</v>
      </c>
    </row>
    <row r="61" spans="2:18" s="12" customFormat="1" ht="69.75" hidden="1" customHeight="1">
      <c r="B61" s="50"/>
      <c r="C61" s="49"/>
      <c r="D61" s="46"/>
      <c r="E61" s="43" t="e">
        <f t="shared" si="1"/>
        <v>#DIV/0!</v>
      </c>
      <c r="F61" s="45">
        <v>108.5</v>
      </c>
      <c r="G61" s="45"/>
      <c r="H61" s="55" t="e">
        <f t="shared" si="2"/>
        <v>#DIV/0!</v>
      </c>
      <c r="I61" s="45">
        <v>105.1</v>
      </c>
      <c r="J61" s="45"/>
      <c r="K61" s="55" t="e">
        <f t="shared" si="3"/>
        <v>#DIV/0!</v>
      </c>
      <c r="L61" s="47">
        <v>105.3</v>
      </c>
      <c r="M61" s="45"/>
      <c r="N61" s="55" t="e">
        <f t="shared" si="4"/>
        <v>#DIV/0!</v>
      </c>
      <c r="O61" s="46">
        <v>105.5</v>
      </c>
      <c r="P61" s="45"/>
      <c r="Q61" s="55" t="e">
        <f t="shared" si="5"/>
        <v>#DIV/0!</v>
      </c>
      <c r="R61" s="45">
        <v>105.6</v>
      </c>
    </row>
    <row r="62" spans="2:18" s="12" customFormat="1" ht="69.75" hidden="1" customHeight="1">
      <c r="B62" s="50"/>
      <c r="C62" s="49"/>
      <c r="D62" s="46"/>
      <c r="E62" s="43" t="e">
        <f t="shared" si="1"/>
        <v>#DIV/0!</v>
      </c>
      <c r="F62" s="45">
        <v>108.5</v>
      </c>
      <c r="G62" s="45"/>
      <c r="H62" s="55" t="e">
        <f t="shared" si="2"/>
        <v>#DIV/0!</v>
      </c>
      <c r="I62" s="45">
        <v>105.1</v>
      </c>
      <c r="J62" s="45"/>
      <c r="K62" s="55" t="e">
        <f t="shared" si="3"/>
        <v>#DIV/0!</v>
      </c>
      <c r="L62" s="47">
        <v>105.3</v>
      </c>
      <c r="M62" s="45"/>
      <c r="N62" s="55" t="e">
        <f t="shared" si="4"/>
        <v>#DIV/0!</v>
      </c>
      <c r="O62" s="46">
        <v>105.5</v>
      </c>
      <c r="P62" s="45"/>
      <c r="Q62" s="55" t="e">
        <f t="shared" si="5"/>
        <v>#DIV/0!</v>
      </c>
      <c r="R62" s="45">
        <v>105.6</v>
      </c>
    </row>
    <row r="63" spans="2:18" s="12" customFormat="1" ht="69.75" hidden="1" customHeight="1">
      <c r="B63" s="50" t="s">
        <v>103</v>
      </c>
      <c r="C63" s="49" t="s">
        <v>31</v>
      </c>
      <c r="D63" s="46">
        <f>D64+D65</f>
        <v>0</v>
      </c>
      <c r="E63" s="43" t="e">
        <f t="shared" si="1"/>
        <v>#DIV/0!</v>
      </c>
      <c r="F63" s="45">
        <v>108.5</v>
      </c>
      <c r="G63" s="45">
        <f>G64+G65</f>
        <v>0</v>
      </c>
      <c r="H63" s="55" t="e">
        <f t="shared" si="2"/>
        <v>#DIV/0!</v>
      </c>
      <c r="I63" s="45">
        <v>105.1</v>
      </c>
      <c r="J63" s="45">
        <f>J64+J65</f>
        <v>0</v>
      </c>
      <c r="K63" s="55" t="e">
        <f t="shared" si="3"/>
        <v>#DIV/0!</v>
      </c>
      <c r="L63" s="47">
        <v>105.3</v>
      </c>
      <c r="M63" s="45">
        <f>M64+M65</f>
        <v>0</v>
      </c>
      <c r="N63" s="55" t="e">
        <f t="shared" si="4"/>
        <v>#DIV/0!</v>
      </c>
      <c r="O63" s="46">
        <v>105.5</v>
      </c>
      <c r="P63" s="45">
        <f>P64+P65</f>
        <v>0</v>
      </c>
      <c r="Q63" s="55" t="e">
        <f t="shared" si="5"/>
        <v>#DIV/0!</v>
      </c>
      <c r="R63" s="45">
        <v>105.6</v>
      </c>
    </row>
    <row r="64" spans="2:18" s="12" customFormat="1" ht="69.75" hidden="1" customHeight="1">
      <c r="B64" s="50"/>
      <c r="C64" s="49"/>
      <c r="D64" s="46"/>
      <c r="E64" s="43" t="e">
        <f t="shared" si="1"/>
        <v>#DIV/0!</v>
      </c>
      <c r="F64" s="45">
        <v>108.5</v>
      </c>
      <c r="G64" s="45"/>
      <c r="H64" s="55" t="e">
        <f t="shared" si="2"/>
        <v>#DIV/0!</v>
      </c>
      <c r="I64" s="45">
        <v>105.1</v>
      </c>
      <c r="J64" s="45"/>
      <c r="K64" s="55" t="e">
        <f t="shared" si="3"/>
        <v>#DIV/0!</v>
      </c>
      <c r="L64" s="47">
        <v>105.3</v>
      </c>
      <c r="M64" s="45"/>
      <c r="N64" s="55" t="e">
        <f t="shared" si="4"/>
        <v>#DIV/0!</v>
      </c>
      <c r="O64" s="46">
        <v>105.5</v>
      </c>
      <c r="P64" s="45"/>
      <c r="Q64" s="55" t="e">
        <f t="shared" si="5"/>
        <v>#DIV/0!</v>
      </c>
      <c r="R64" s="45">
        <v>105.6</v>
      </c>
    </row>
    <row r="65" spans="2:18" s="12" customFormat="1" ht="69.75" hidden="1" customHeight="1">
      <c r="B65" s="50"/>
      <c r="C65" s="49"/>
      <c r="D65" s="46"/>
      <c r="E65" s="43" t="e">
        <f t="shared" si="1"/>
        <v>#DIV/0!</v>
      </c>
      <c r="F65" s="45">
        <v>108.5</v>
      </c>
      <c r="G65" s="45"/>
      <c r="H65" s="55" t="e">
        <f t="shared" si="2"/>
        <v>#DIV/0!</v>
      </c>
      <c r="I65" s="45">
        <v>105.1</v>
      </c>
      <c r="J65" s="45"/>
      <c r="K65" s="55" t="e">
        <f t="shared" si="3"/>
        <v>#DIV/0!</v>
      </c>
      <c r="L65" s="47">
        <v>105.3</v>
      </c>
      <c r="M65" s="45"/>
      <c r="N65" s="55" t="e">
        <f t="shared" si="4"/>
        <v>#DIV/0!</v>
      </c>
      <c r="O65" s="46">
        <v>105.5</v>
      </c>
      <c r="P65" s="45"/>
      <c r="Q65" s="55" t="e">
        <f t="shared" si="5"/>
        <v>#DIV/0!</v>
      </c>
      <c r="R65" s="45">
        <v>105.6</v>
      </c>
    </row>
    <row r="66" spans="2:18" s="12" customFormat="1" ht="69.75" hidden="1" customHeight="1">
      <c r="B66" s="50" t="s">
        <v>104</v>
      </c>
      <c r="C66" s="49" t="s">
        <v>32</v>
      </c>
      <c r="D66" s="46">
        <f>D67</f>
        <v>0</v>
      </c>
      <c r="E66" s="43" t="e">
        <f t="shared" si="1"/>
        <v>#DIV/0!</v>
      </c>
      <c r="F66" s="45">
        <v>108.5</v>
      </c>
      <c r="G66" s="45">
        <f>G67</f>
        <v>0</v>
      </c>
      <c r="H66" s="55" t="e">
        <f t="shared" si="2"/>
        <v>#DIV/0!</v>
      </c>
      <c r="I66" s="45">
        <v>105.1</v>
      </c>
      <c r="J66" s="45">
        <f>J67</f>
        <v>0</v>
      </c>
      <c r="K66" s="55" t="e">
        <f t="shared" si="3"/>
        <v>#DIV/0!</v>
      </c>
      <c r="L66" s="47">
        <v>105.3</v>
      </c>
      <c r="M66" s="45">
        <f>M67</f>
        <v>0</v>
      </c>
      <c r="N66" s="55" t="e">
        <f t="shared" si="4"/>
        <v>#DIV/0!</v>
      </c>
      <c r="O66" s="46">
        <v>105.5</v>
      </c>
      <c r="P66" s="45">
        <f>P67</f>
        <v>0</v>
      </c>
      <c r="Q66" s="55" t="e">
        <f t="shared" si="5"/>
        <v>#DIV/0!</v>
      </c>
      <c r="R66" s="45">
        <v>105.6</v>
      </c>
    </row>
    <row r="67" spans="2:18" s="12" customFormat="1" ht="69.75" hidden="1" customHeight="1">
      <c r="B67" s="50"/>
      <c r="C67" s="49"/>
      <c r="D67" s="46"/>
      <c r="E67" s="43" t="e">
        <f t="shared" si="1"/>
        <v>#DIV/0!</v>
      </c>
      <c r="F67" s="45">
        <v>108.5</v>
      </c>
      <c r="G67" s="45"/>
      <c r="H67" s="55" t="e">
        <f t="shared" si="2"/>
        <v>#DIV/0!</v>
      </c>
      <c r="I67" s="45">
        <v>105.1</v>
      </c>
      <c r="J67" s="45"/>
      <c r="K67" s="55" t="e">
        <f t="shared" si="3"/>
        <v>#DIV/0!</v>
      </c>
      <c r="L67" s="47">
        <v>105.3</v>
      </c>
      <c r="M67" s="45"/>
      <c r="N67" s="55" t="e">
        <f t="shared" si="4"/>
        <v>#DIV/0!</v>
      </c>
      <c r="O67" s="46">
        <v>105.5</v>
      </c>
      <c r="P67" s="45"/>
      <c r="Q67" s="55" t="e">
        <f t="shared" si="5"/>
        <v>#DIV/0!</v>
      </c>
      <c r="R67" s="45">
        <v>105.6</v>
      </c>
    </row>
    <row r="68" spans="2:18" s="12" customFormat="1" ht="69.75" hidden="1" customHeight="1">
      <c r="B68" s="50" t="s">
        <v>105</v>
      </c>
      <c r="C68" s="49" t="s">
        <v>42</v>
      </c>
      <c r="D68" s="46">
        <f>D69</f>
        <v>0</v>
      </c>
      <c r="E68" s="43" t="e">
        <f t="shared" si="1"/>
        <v>#DIV/0!</v>
      </c>
      <c r="F68" s="45">
        <v>108.5</v>
      </c>
      <c r="G68" s="46">
        <f t="shared" ref="G68" si="11">G69</f>
        <v>0</v>
      </c>
      <c r="H68" s="55" t="e">
        <f t="shared" si="2"/>
        <v>#DIV/0!</v>
      </c>
      <c r="I68" s="45">
        <v>105.1</v>
      </c>
      <c r="J68" s="45">
        <f>J69</f>
        <v>0</v>
      </c>
      <c r="K68" s="55" t="e">
        <f t="shared" si="3"/>
        <v>#DIV/0!</v>
      </c>
      <c r="L68" s="47">
        <v>105.3</v>
      </c>
      <c r="M68" s="45">
        <f>M69</f>
        <v>0</v>
      </c>
      <c r="N68" s="55" t="e">
        <f t="shared" si="4"/>
        <v>#DIV/0!</v>
      </c>
      <c r="O68" s="46">
        <v>105.5</v>
      </c>
      <c r="P68" s="45">
        <f>P69</f>
        <v>0</v>
      </c>
      <c r="Q68" s="55" t="e">
        <f t="shared" si="5"/>
        <v>#DIV/0!</v>
      </c>
      <c r="R68" s="45">
        <v>105.6</v>
      </c>
    </row>
    <row r="69" spans="2:18" s="12" customFormat="1" ht="69.75" hidden="1" customHeight="1">
      <c r="B69" s="50"/>
      <c r="C69" s="49"/>
      <c r="D69" s="46"/>
      <c r="E69" s="43" t="e">
        <f t="shared" si="1"/>
        <v>#DIV/0!</v>
      </c>
      <c r="F69" s="45">
        <v>108.5</v>
      </c>
      <c r="G69" s="45"/>
      <c r="H69" s="55" t="e">
        <f t="shared" si="2"/>
        <v>#DIV/0!</v>
      </c>
      <c r="I69" s="45">
        <v>105.1</v>
      </c>
      <c r="J69" s="45"/>
      <c r="K69" s="55" t="e">
        <f t="shared" si="3"/>
        <v>#DIV/0!</v>
      </c>
      <c r="L69" s="47">
        <v>105.3</v>
      </c>
      <c r="M69" s="45"/>
      <c r="N69" s="55" t="e">
        <f t="shared" si="4"/>
        <v>#DIV/0!</v>
      </c>
      <c r="O69" s="46">
        <v>105.5</v>
      </c>
      <c r="P69" s="45"/>
      <c r="Q69" s="55" t="e">
        <f t="shared" si="5"/>
        <v>#DIV/0!</v>
      </c>
      <c r="R69" s="45">
        <v>105.6</v>
      </c>
    </row>
    <row r="70" spans="2:18" s="12" customFormat="1" ht="69.75" hidden="1" customHeight="1">
      <c r="B70" s="50" t="s">
        <v>106</v>
      </c>
      <c r="C70" s="49" t="s">
        <v>43</v>
      </c>
      <c r="D70" s="46">
        <f>D71</f>
        <v>0</v>
      </c>
      <c r="E70" s="43" t="e">
        <f t="shared" si="1"/>
        <v>#DIV/0!</v>
      </c>
      <c r="F70" s="45">
        <v>108.5</v>
      </c>
      <c r="G70" s="46">
        <f t="shared" ref="G70" si="12">G71</f>
        <v>0</v>
      </c>
      <c r="H70" s="55" t="e">
        <f t="shared" si="2"/>
        <v>#DIV/0!</v>
      </c>
      <c r="I70" s="45">
        <v>105.1</v>
      </c>
      <c r="J70" s="45">
        <f>J71</f>
        <v>0</v>
      </c>
      <c r="K70" s="55" t="e">
        <f t="shared" si="3"/>
        <v>#DIV/0!</v>
      </c>
      <c r="L70" s="47">
        <v>105.3</v>
      </c>
      <c r="M70" s="45">
        <f>M71</f>
        <v>0</v>
      </c>
      <c r="N70" s="55" t="e">
        <f t="shared" si="4"/>
        <v>#DIV/0!</v>
      </c>
      <c r="O70" s="46">
        <v>105.5</v>
      </c>
      <c r="P70" s="45">
        <f>P71</f>
        <v>0</v>
      </c>
      <c r="Q70" s="55" t="e">
        <f t="shared" si="5"/>
        <v>#DIV/0!</v>
      </c>
      <c r="R70" s="45">
        <v>105.6</v>
      </c>
    </row>
    <row r="71" spans="2:18" s="12" customFormat="1" ht="69.75" hidden="1" customHeight="1">
      <c r="B71" s="50"/>
      <c r="C71" s="49"/>
      <c r="D71" s="46"/>
      <c r="E71" s="43" t="e">
        <f t="shared" si="1"/>
        <v>#DIV/0!</v>
      </c>
      <c r="F71" s="45">
        <v>108.5</v>
      </c>
      <c r="G71" s="45"/>
      <c r="H71" s="55" t="e">
        <f t="shared" si="2"/>
        <v>#DIV/0!</v>
      </c>
      <c r="I71" s="45">
        <v>105.1</v>
      </c>
      <c r="J71" s="45"/>
      <c r="K71" s="55" t="e">
        <f t="shared" si="3"/>
        <v>#DIV/0!</v>
      </c>
      <c r="L71" s="47">
        <v>105.3</v>
      </c>
      <c r="M71" s="45"/>
      <c r="N71" s="55" t="e">
        <f t="shared" si="4"/>
        <v>#DIV/0!</v>
      </c>
      <c r="O71" s="46">
        <v>105.5</v>
      </c>
      <c r="P71" s="45"/>
      <c r="Q71" s="55" t="e">
        <f t="shared" si="5"/>
        <v>#DIV/0!</v>
      </c>
      <c r="R71" s="45">
        <v>105.6</v>
      </c>
    </row>
    <row r="72" spans="2:18" s="12" customFormat="1" ht="69.75" hidden="1" customHeight="1">
      <c r="B72" s="50" t="s">
        <v>107</v>
      </c>
      <c r="C72" s="49" t="s">
        <v>44</v>
      </c>
      <c r="D72" s="46">
        <f>D73+D74</f>
        <v>0</v>
      </c>
      <c r="E72" s="43" t="e">
        <f t="shared" si="1"/>
        <v>#DIV/0!</v>
      </c>
      <c r="F72" s="45">
        <v>108.5</v>
      </c>
      <c r="G72" s="46">
        <f t="shared" ref="G72" si="13">G73+G74</f>
        <v>0</v>
      </c>
      <c r="H72" s="55" t="e">
        <f t="shared" si="2"/>
        <v>#DIV/0!</v>
      </c>
      <c r="I72" s="45">
        <v>105.1</v>
      </c>
      <c r="J72" s="45">
        <f>J73+J74</f>
        <v>0</v>
      </c>
      <c r="K72" s="55" t="e">
        <f t="shared" si="3"/>
        <v>#DIV/0!</v>
      </c>
      <c r="L72" s="47">
        <v>105.3</v>
      </c>
      <c r="M72" s="45">
        <f>M73+M74</f>
        <v>0</v>
      </c>
      <c r="N72" s="55" t="e">
        <f t="shared" si="4"/>
        <v>#DIV/0!</v>
      </c>
      <c r="O72" s="46">
        <v>105.5</v>
      </c>
      <c r="P72" s="45">
        <f>P73+P74</f>
        <v>0</v>
      </c>
      <c r="Q72" s="55" t="e">
        <f t="shared" si="5"/>
        <v>#DIV/0!</v>
      </c>
      <c r="R72" s="45">
        <v>105.6</v>
      </c>
    </row>
    <row r="73" spans="2:18" s="12" customFormat="1" ht="69.75" hidden="1" customHeight="1">
      <c r="B73" s="50"/>
      <c r="C73" s="49"/>
      <c r="D73" s="46"/>
      <c r="E73" s="43" t="e">
        <f t="shared" si="1"/>
        <v>#DIV/0!</v>
      </c>
      <c r="F73" s="45">
        <v>108.5</v>
      </c>
      <c r="G73" s="45"/>
      <c r="H73" s="55" t="e">
        <f t="shared" si="2"/>
        <v>#DIV/0!</v>
      </c>
      <c r="I73" s="45">
        <v>105.1</v>
      </c>
      <c r="J73" s="45"/>
      <c r="K73" s="55" t="e">
        <f t="shared" si="3"/>
        <v>#DIV/0!</v>
      </c>
      <c r="L73" s="47">
        <v>105.3</v>
      </c>
      <c r="M73" s="45"/>
      <c r="N73" s="55" t="e">
        <f t="shared" si="4"/>
        <v>#DIV/0!</v>
      </c>
      <c r="O73" s="46">
        <v>105.5</v>
      </c>
      <c r="P73" s="45"/>
      <c r="Q73" s="55" t="e">
        <f t="shared" si="5"/>
        <v>#DIV/0!</v>
      </c>
      <c r="R73" s="45">
        <v>105.6</v>
      </c>
    </row>
    <row r="74" spans="2:18" s="12" customFormat="1" ht="69.75" hidden="1" customHeight="1">
      <c r="B74" s="50"/>
      <c r="C74" s="49"/>
      <c r="D74" s="46"/>
      <c r="E74" s="43" t="e">
        <f t="shared" si="1"/>
        <v>#DIV/0!</v>
      </c>
      <c r="F74" s="45">
        <v>108.5</v>
      </c>
      <c r="G74" s="45"/>
      <c r="H74" s="55" t="e">
        <f t="shared" si="2"/>
        <v>#DIV/0!</v>
      </c>
      <c r="I74" s="45">
        <v>105.1</v>
      </c>
      <c r="J74" s="45"/>
      <c r="K74" s="55" t="e">
        <f t="shared" si="3"/>
        <v>#DIV/0!</v>
      </c>
      <c r="L74" s="47">
        <v>105.3</v>
      </c>
      <c r="M74" s="45"/>
      <c r="N74" s="55" t="e">
        <f t="shared" si="4"/>
        <v>#DIV/0!</v>
      </c>
      <c r="O74" s="46">
        <v>105.5</v>
      </c>
      <c r="P74" s="45"/>
      <c r="Q74" s="55" t="e">
        <f t="shared" si="5"/>
        <v>#DIV/0!</v>
      </c>
      <c r="R74" s="45">
        <v>105.6</v>
      </c>
    </row>
    <row r="75" spans="2:18" s="12" customFormat="1" ht="69.75" hidden="1" customHeight="1">
      <c r="B75" s="50" t="s">
        <v>108</v>
      </c>
      <c r="C75" s="49" t="s">
        <v>45</v>
      </c>
      <c r="D75" s="46">
        <f>D76+D77</f>
        <v>0</v>
      </c>
      <c r="E75" s="43" t="e">
        <f t="shared" ref="E75:E138" si="14">ROUND(D75/S75/F75*10000,1)</f>
        <v>#DIV/0!</v>
      </c>
      <c r="F75" s="45">
        <v>108.5</v>
      </c>
      <c r="G75" s="46">
        <f t="shared" ref="G75" si="15">G76+G77</f>
        <v>0</v>
      </c>
      <c r="H75" s="55" t="e">
        <f t="shared" ref="H75:H138" si="16">G75/D75/I75*10000</f>
        <v>#DIV/0!</v>
      </c>
      <c r="I75" s="45">
        <v>105.1</v>
      </c>
      <c r="J75" s="45">
        <f>J76+J77</f>
        <v>0</v>
      </c>
      <c r="K75" s="55" t="e">
        <f t="shared" ref="K75:K138" si="17">J75/G75/L75*10000</f>
        <v>#DIV/0!</v>
      </c>
      <c r="L75" s="47">
        <v>105.3</v>
      </c>
      <c r="M75" s="45">
        <f>M76+M77</f>
        <v>0</v>
      </c>
      <c r="N75" s="55" t="e">
        <f t="shared" ref="N75:N138" si="18">M75/J75/O75*10000</f>
        <v>#DIV/0!</v>
      </c>
      <c r="O75" s="46">
        <v>105.5</v>
      </c>
      <c r="P75" s="45">
        <f>P76+P77</f>
        <v>0</v>
      </c>
      <c r="Q75" s="55" t="e">
        <f t="shared" ref="Q75:Q138" si="19">P75/M75/R75*10000</f>
        <v>#DIV/0!</v>
      </c>
      <c r="R75" s="45">
        <v>105.6</v>
      </c>
    </row>
    <row r="76" spans="2:18" s="12" customFormat="1" ht="69.75" hidden="1" customHeight="1">
      <c r="B76" s="50"/>
      <c r="C76" s="49"/>
      <c r="D76" s="46"/>
      <c r="E76" s="43" t="e">
        <f t="shared" si="14"/>
        <v>#DIV/0!</v>
      </c>
      <c r="F76" s="45">
        <v>108.5</v>
      </c>
      <c r="G76" s="45"/>
      <c r="H76" s="55" t="e">
        <f t="shared" si="16"/>
        <v>#DIV/0!</v>
      </c>
      <c r="I76" s="45">
        <v>105.1</v>
      </c>
      <c r="J76" s="45"/>
      <c r="K76" s="55" t="e">
        <f t="shared" si="17"/>
        <v>#DIV/0!</v>
      </c>
      <c r="L76" s="47">
        <v>105.3</v>
      </c>
      <c r="M76" s="45"/>
      <c r="N76" s="55" t="e">
        <f t="shared" si="18"/>
        <v>#DIV/0!</v>
      </c>
      <c r="O76" s="46">
        <v>105.5</v>
      </c>
      <c r="P76" s="45"/>
      <c r="Q76" s="55" t="e">
        <f t="shared" si="19"/>
        <v>#DIV/0!</v>
      </c>
      <c r="R76" s="45">
        <v>105.6</v>
      </c>
    </row>
    <row r="77" spans="2:18" s="12" customFormat="1" ht="69.75" hidden="1" customHeight="1">
      <c r="B77" s="50"/>
      <c r="C77" s="49"/>
      <c r="D77" s="46"/>
      <c r="E77" s="43" t="e">
        <f t="shared" si="14"/>
        <v>#DIV/0!</v>
      </c>
      <c r="F77" s="45">
        <v>108.5</v>
      </c>
      <c r="G77" s="45"/>
      <c r="H77" s="55" t="e">
        <f t="shared" si="16"/>
        <v>#DIV/0!</v>
      </c>
      <c r="I77" s="45">
        <v>105.1</v>
      </c>
      <c r="J77" s="45"/>
      <c r="K77" s="55" t="e">
        <f t="shared" si="17"/>
        <v>#DIV/0!</v>
      </c>
      <c r="L77" s="47">
        <v>105.3</v>
      </c>
      <c r="M77" s="45"/>
      <c r="N77" s="55" t="e">
        <f t="shared" si="18"/>
        <v>#DIV/0!</v>
      </c>
      <c r="O77" s="46">
        <v>105.5</v>
      </c>
      <c r="P77" s="45"/>
      <c r="Q77" s="55" t="e">
        <f t="shared" si="19"/>
        <v>#DIV/0!</v>
      </c>
      <c r="R77" s="45">
        <v>105.6</v>
      </c>
    </row>
    <row r="78" spans="2:18" s="12" customFormat="1" ht="69.75" hidden="1" customHeight="1">
      <c r="B78" s="50" t="s">
        <v>109</v>
      </c>
      <c r="C78" s="49" t="s">
        <v>46</v>
      </c>
      <c r="D78" s="46">
        <f>D79+D80</f>
        <v>0</v>
      </c>
      <c r="E78" s="43" t="e">
        <f t="shared" si="14"/>
        <v>#DIV/0!</v>
      </c>
      <c r="F78" s="45">
        <v>108.5</v>
      </c>
      <c r="G78" s="46">
        <f t="shared" ref="G78" si="20">G79+G80</f>
        <v>0</v>
      </c>
      <c r="H78" s="55" t="e">
        <f t="shared" si="16"/>
        <v>#DIV/0!</v>
      </c>
      <c r="I78" s="45">
        <v>105.1</v>
      </c>
      <c r="J78" s="45">
        <f>J79+J80</f>
        <v>0</v>
      </c>
      <c r="K78" s="55" t="e">
        <f t="shared" si="17"/>
        <v>#DIV/0!</v>
      </c>
      <c r="L78" s="47">
        <v>105.3</v>
      </c>
      <c r="M78" s="45">
        <f>M79+M80</f>
        <v>0</v>
      </c>
      <c r="N78" s="55" t="e">
        <f t="shared" si="18"/>
        <v>#DIV/0!</v>
      </c>
      <c r="O78" s="46">
        <v>105.5</v>
      </c>
      <c r="P78" s="45">
        <f>P79+P80</f>
        <v>0</v>
      </c>
      <c r="Q78" s="55" t="e">
        <f t="shared" si="19"/>
        <v>#DIV/0!</v>
      </c>
      <c r="R78" s="45">
        <v>105.6</v>
      </c>
    </row>
    <row r="79" spans="2:18" s="12" customFormat="1" ht="69.75" hidden="1" customHeight="1">
      <c r="B79" s="50"/>
      <c r="C79" s="49"/>
      <c r="D79" s="46"/>
      <c r="E79" s="43" t="e">
        <f t="shared" si="14"/>
        <v>#DIV/0!</v>
      </c>
      <c r="F79" s="45">
        <v>108.5</v>
      </c>
      <c r="G79" s="45"/>
      <c r="H79" s="55" t="e">
        <f t="shared" si="16"/>
        <v>#DIV/0!</v>
      </c>
      <c r="I79" s="45">
        <v>105.1</v>
      </c>
      <c r="J79" s="45"/>
      <c r="K79" s="55" t="e">
        <f t="shared" si="17"/>
        <v>#DIV/0!</v>
      </c>
      <c r="L79" s="47">
        <v>105.3</v>
      </c>
      <c r="M79" s="45"/>
      <c r="N79" s="55" t="e">
        <f t="shared" si="18"/>
        <v>#DIV/0!</v>
      </c>
      <c r="O79" s="46">
        <v>105.5</v>
      </c>
      <c r="P79" s="45"/>
      <c r="Q79" s="55" t="e">
        <f t="shared" si="19"/>
        <v>#DIV/0!</v>
      </c>
      <c r="R79" s="45">
        <v>105.6</v>
      </c>
    </row>
    <row r="80" spans="2:18" s="12" customFormat="1" ht="69.75" hidden="1" customHeight="1">
      <c r="B80" s="50"/>
      <c r="C80" s="49"/>
      <c r="D80" s="46"/>
      <c r="E80" s="43" t="e">
        <f t="shared" si="14"/>
        <v>#DIV/0!</v>
      </c>
      <c r="F80" s="45">
        <v>108.5</v>
      </c>
      <c r="G80" s="45"/>
      <c r="H80" s="55" t="e">
        <f t="shared" si="16"/>
        <v>#DIV/0!</v>
      </c>
      <c r="I80" s="45">
        <v>105.1</v>
      </c>
      <c r="J80" s="45"/>
      <c r="K80" s="55" t="e">
        <f t="shared" si="17"/>
        <v>#DIV/0!</v>
      </c>
      <c r="L80" s="47">
        <v>105.3</v>
      </c>
      <c r="M80" s="45"/>
      <c r="N80" s="55" t="e">
        <f t="shared" si="18"/>
        <v>#DIV/0!</v>
      </c>
      <c r="O80" s="46">
        <v>105.5</v>
      </c>
      <c r="P80" s="45"/>
      <c r="Q80" s="55" t="e">
        <f t="shared" si="19"/>
        <v>#DIV/0!</v>
      </c>
      <c r="R80" s="45">
        <v>105.6</v>
      </c>
    </row>
    <row r="81" spans="2:18" s="12" customFormat="1" ht="69.75" hidden="1" customHeight="1">
      <c r="B81" s="50" t="s">
        <v>110</v>
      </c>
      <c r="C81" s="49" t="s">
        <v>129</v>
      </c>
      <c r="D81" s="46">
        <f>D82+D83</f>
        <v>0</v>
      </c>
      <c r="E81" s="43" t="e">
        <f t="shared" si="14"/>
        <v>#DIV/0!</v>
      </c>
      <c r="F81" s="45">
        <v>108.5</v>
      </c>
      <c r="G81" s="45">
        <f>G82+G83</f>
        <v>0</v>
      </c>
      <c r="H81" s="55" t="e">
        <f t="shared" si="16"/>
        <v>#DIV/0!</v>
      </c>
      <c r="I81" s="45">
        <v>105.1</v>
      </c>
      <c r="J81" s="45">
        <f>J82+J83</f>
        <v>0</v>
      </c>
      <c r="K81" s="55" t="e">
        <f t="shared" si="17"/>
        <v>#DIV/0!</v>
      </c>
      <c r="L81" s="47">
        <v>105.3</v>
      </c>
      <c r="M81" s="45">
        <f>M82+M82</f>
        <v>0</v>
      </c>
      <c r="N81" s="55" t="e">
        <f t="shared" si="18"/>
        <v>#DIV/0!</v>
      </c>
      <c r="O81" s="46">
        <v>105.5</v>
      </c>
      <c r="P81" s="45">
        <f>P82+P83</f>
        <v>0</v>
      </c>
      <c r="Q81" s="55" t="e">
        <f t="shared" si="19"/>
        <v>#DIV/0!</v>
      </c>
      <c r="R81" s="45">
        <v>105.6</v>
      </c>
    </row>
    <row r="82" spans="2:18" s="12" customFormat="1" ht="69.75" hidden="1" customHeight="1">
      <c r="B82" s="50"/>
      <c r="C82" s="49"/>
      <c r="D82" s="46"/>
      <c r="E82" s="43" t="e">
        <f t="shared" si="14"/>
        <v>#DIV/0!</v>
      </c>
      <c r="F82" s="45">
        <v>108.5</v>
      </c>
      <c r="G82" s="45"/>
      <c r="H82" s="55" t="e">
        <f t="shared" si="16"/>
        <v>#DIV/0!</v>
      </c>
      <c r="I82" s="45">
        <v>105.1</v>
      </c>
      <c r="J82" s="45"/>
      <c r="K82" s="55" t="e">
        <f t="shared" si="17"/>
        <v>#DIV/0!</v>
      </c>
      <c r="L82" s="47">
        <v>105.3</v>
      </c>
      <c r="M82" s="45"/>
      <c r="N82" s="55" t="e">
        <f t="shared" si="18"/>
        <v>#DIV/0!</v>
      </c>
      <c r="O82" s="46">
        <v>105.5</v>
      </c>
      <c r="P82" s="45"/>
      <c r="Q82" s="55" t="e">
        <f t="shared" si="19"/>
        <v>#DIV/0!</v>
      </c>
      <c r="R82" s="45">
        <v>105.6</v>
      </c>
    </row>
    <row r="83" spans="2:18" s="12" customFormat="1" ht="69.75" hidden="1" customHeight="1">
      <c r="B83" s="50"/>
      <c r="C83" s="49"/>
      <c r="D83" s="46"/>
      <c r="E83" s="43" t="e">
        <f t="shared" si="14"/>
        <v>#DIV/0!</v>
      </c>
      <c r="F83" s="45">
        <v>108.5</v>
      </c>
      <c r="G83" s="45"/>
      <c r="H83" s="55" t="e">
        <f t="shared" si="16"/>
        <v>#DIV/0!</v>
      </c>
      <c r="I83" s="45">
        <v>105.1</v>
      </c>
      <c r="J83" s="45"/>
      <c r="K83" s="55" t="e">
        <f t="shared" si="17"/>
        <v>#DIV/0!</v>
      </c>
      <c r="L83" s="47">
        <v>105.3</v>
      </c>
      <c r="M83" s="45"/>
      <c r="N83" s="55" t="e">
        <f t="shared" si="18"/>
        <v>#DIV/0!</v>
      </c>
      <c r="O83" s="46">
        <v>105.5</v>
      </c>
      <c r="P83" s="45"/>
      <c r="Q83" s="55" t="e">
        <f t="shared" si="19"/>
        <v>#DIV/0!</v>
      </c>
      <c r="R83" s="45">
        <v>105.6</v>
      </c>
    </row>
    <row r="84" spans="2:18" s="12" customFormat="1" ht="69.75" hidden="1" customHeight="1">
      <c r="B84" s="50" t="s">
        <v>111</v>
      </c>
      <c r="C84" s="49" t="s">
        <v>130</v>
      </c>
      <c r="D84" s="46">
        <f>D85+D86</f>
        <v>0</v>
      </c>
      <c r="E84" s="43" t="e">
        <f t="shared" si="14"/>
        <v>#DIV/0!</v>
      </c>
      <c r="F84" s="45">
        <v>108.5</v>
      </c>
      <c r="G84" s="45">
        <f>G85+G86</f>
        <v>0</v>
      </c>
      <c r="H84" s="55" t="e">
        <f t="shared" si="16"/>
        <v>#DIV/0!</v>
      </c>
      <c r="I84" s="45">
        <v>105.1</v>
      </c>
      <c r="J84" s="45">
        <f>J85+J86</f>
        <v>0</v>
      </c>
      <c r="K84" s="55" t="e">
        <f t="shared" si="17"/>
        <v>#DIV/0!</v>
      </c>
      <c r="L84" s="47">
        <v>105.3</v>
      </c>
      <c r="M84" s="45">
        <f>M85+M86</f>
        <v>0</v>
      </c>
      <c r="N84" s="55" t="e">
        <f t="shared" si="18"/>
        <v>#DIV/0!</v>
      </c>
      <c r="O84" s="46">
        <v>105.5</v>
      </c>
      <c r="P84" s="45">
        <f>P85+P86</f>
        <v>0</v>
      </c>
      <c r="Q84" s="55" t="e">
        <f t="shared" si="19"/>
        <v>#DIV/0!</v>
      </c>
      <c r="R84" s="45">
        <v>105.6</v>
      </c>
    </row>
    <row r="85" spans="2:18" s="12" customFormat="1" ht="69.75" hidden="1" customHeight="1">
      <c r="B85" s="50"/>
      <c r="C85" s="49"/>
      <c r="D85" s="46"/>
      <c r="E85" s="43" t="e">
        <f t="shared" si="14"/>
        <v>#DIV/0!</v>
      </c>
      <c r="F85" s="45">
        <v>108.5</v>
      </c>
      <c r="G85" s="45"/>
      <c r="H85" s="55" t="e">
        <f t="shared" si="16"/>
        <v>#DIV/0!</v>
      </c>
      <c r="I85" s="45">
        <v>105.1</v>
      </c>
      <c r="J85" s="45"/>
      <c r="K85" s="55" t="e">
        <f t="shared" si="17"/>
        <v>#DIV/0!</v>
      </c>
      <c r="L85" s="47">
        <v>105.3</v>
      </c>
      <c r="M85" s="45"/>
      <c r="N85" s="55" t="e">
        <f t="shared" si="18"/>
        <v>#DIV/0!</v>
      </c>
      <c r="O85" s="46">
        <v>105.5</v>
      </c>
      <c r="P85" s="45"/>
      <c r="Q85" s="55" t="e">
        <f t="shared" si="19"/>
        <v>#DIV/0!</v>
      </c>
      <c r="R85" s="45">
        <v>105.6</v>
      </c>
    </row>
    <row r="86" spans="2:18" s="12" customFormat="1" ht="69.75" hidden="1" customHeight="1">
      <c r="B86" s="50"/>
      <c r="C86" s="49"/>
      <c r="D86" s="46"/>
      <c r="E86" s="43" t="e">
        <f t="shared" si="14"/>
        <v>#DIV/0!</v>
      </c>
      <c r="F86" s="45">
        <v>108.5</v>
      </c>
      <c r="G86" s="45"/>
      <c r="H86" s="55" t="e">
        <f t="shared" si="16"/>
        <v>#DIV/0!</v>
      </c>
      <c r="I86" s="45">
        <v>105.1</v>
      </c>
      <c r="J86" s="45"/>
      <c r="K86" s="55" t="e">
        <f t="shared" si="17"/>
        <v>#DIV/0!</v>
      </c>
      <c r="L86" s="47">
        <v>105.3</v>
      </c>
      <c r="M86" s="45"/>
      <c r="N86" s="55" t="e">
        <f t="shared" si="18"/>
        <v>#DIV/0!</v>
      </c>
      <c r="O86" s="46">
        <v>105.5</v>
      </c>
      <c r="P86" s="45"/>
      <c r="Q86" s="55" t="e">
        <f t="shared" si="19"/>
        <v>#DIV/0!</v>
      </c>
      <c r="R86" s="45">
        <v>105.6</v>
      </c>
    </row>
    <row r="87" spans="2:18" s="12" customFormat="1" ht="69.75" hidden="1" customHeight="1">
      <c r="B87" s="50" t="s">
        <v>112</v>
      </c>
      <c r="C87" s="49" t="s">
        <v>47</v>
      </c>
      <c r="D87" s="46">
        <f>D88+D89</f>
        <v>0</v>
      </c>
      <c r="E87" s="43" t="e">
        <f t="shared" si="14"/>
        <v>#DIV/0!</v>
      </c>
      <c r="F87" s="45">
        <v>108.5</v>
      </c>
      <c r="G87" s="45">
        <f>G88+G89</f>
        <v>0</v>
      </c>
      <c r="H87" s="55" t="e">
        <f t="shared" si="16"/>
        <v>#DIV/0!</v>
      </c>
      <c r="I87" s="45">
        <v>105.1</v>
      </c>
      <c r="J87" s="45">
        <f>J88+J89</f>
        <v>0</v>
      </c>
      <c r="K87" s="55" t="e">
        <f t="shared" si="17"/>
        <v>#DIV/0!</v>
      </c>
      <c r="L87" s="47">
        <v>105.3</v>
      </c>
      <c r="M87" s="45">
        <f>M88+M89</f>
        <v>0</v>
      </c>
      <c r="N87" s="55" t="e">
        <f t="shared" si="18"/>
        <v>#DIV/0!</v>
      </c>
      <c r="O87" s="46">
        <v>105.5</v>
      </c>
      <c r="P87" s="45">
        <f>P88+P89</f>
        <v>0</v>
      </c>
      <c r="Q87" s="55" t="e">
        <f t="shared" si="19"/>
        <v>#DIV/0!</v>
      </c>
      <c r="R87" s="45">
        <v>105.6</v>
      </c>
    </row>
    <row r="88" spans="2:18" s="12" customFormat="1" ht="69.75" hidden="1" customHeight="1">
      <c r="B88" s="50"/>
      <c r="C88" s="49"/>
      <c r="D88" s="46"/>
      <c r="E88" s="43" t="e">
        <f t="shared" si="14"/>
        <v>#DIV/0!</v>
      </c>
      <c r="F88" s="45">
        <v>108.5</v>
      </c>
      <c r="G88" s="45"/>
      <c r="H88" s="55" t="e">
        <f t="shared" si="16"/>
        <v>#DIV/0!</v>
      </c>
      <c r="I88" s="45">
        <v>105.1</v>
      </c>
      <c r="J88" s="45"/>
      <c r="K88" s="55" t="e">
        <f t="shared" si="17"/>
        <v>#DIV/0!</v>
      </c>
      <c r="L88" s="47">
        <v>105.3</v>
      </c>
      <c r="M88" s="45"/>
      <c r="N88" s="55" t="e">
        <f t="shared" si="18"/>
        <v>#DIV/0!</v>
      </c>
      <c r="O88" s="46">
        <v>105.5</v>
      </c>
      <c r="P88" s="45"/>
      <c r="Q88" s="55" t="e">
        <f t="shared" si="19"/>
        <v>#DIV/0!</v>
      </c>
      <c r="R88" s="45">
        <v>105.6</v>
      </c>
    </row>
    <row r="89" spans="2:18" s="12" customFormat="1" ht="69.75" hidden="1" customHeight="1">
      <c r="B89" s="50"/>
      <c r="C89" s="49"/>
      <c r="D89" s="46"/>
      <c r="E89" s="43" t="e">
        <f t="shared" si="14"/>
        <v>#DIV/0!</v>
      </c>
      <c r="F89" s="45">
        <v>108.5</v>
      </c>
      <c r="G89" s="45"/>
      <c r="H89" s="55" t="e">
        <f t="shared" si="16"/>
        <v>#DIV/0!</v>
      </c>
      <c r="I89" s="45">
        <v>105.1</v>
      </c>
      <c r="J89" s="45"/>
      <c r="K89" s="55" t="e">
        <f t="shared" si="17"/>
        <v>#DIV/0!</v>
      </c>
      <c r="L89" s="47">
        <v>105.3</v>
      </c>
      <c r="M89" s="45"/>
      <c r="N89" s="55" t="e">
        <f t="shared" si="18"/>
        <v>#DIV/0!</v>
      </c>
      <c r="O89" s="46">
        <v>105.5</v>
      </c>
      <c r="P89" s="45"/>
      <c r="Q89" s="55" t="e">
        <f t="shared" si="19"/>
        <v>#DIV/0!</v>
      </c>
      <c r="R89" s="45">
        <v>105.6</v>
      </c>
    </row>
    <row r="90" spans="2:18" s="12" customFormat="1" ht="69.75" hidden="1" customHeight="1">
      <c r="B90" s="50" t="s">
        <v>113</v>
      </c>
      <c r="C90" s="49" t="s">
        <v>48</v>
      </c>
      <c r="D90" s="46">
        <f>D91+D92</f>
        <v>0</v>
      </c>
      <c r="E90" s="43" t="e">
        <f t="shared" si="14"/>
        <v>#DIV/0!</v>
      </c>
      <c r="F90" s="45">
        <v>108.5</v>
      </c>
      <c r="G90" s="45">
        <f>G91+G92</f>
        <v>0</v>
      </c>
      <c r="H90" s="55" t="e">
        <f t="shared" si="16"/>
        <v>#DIV/0!</v>
      </c>
      <c r="I90" s="45">
        <v>105.1</v>
      </c>
      <c r="J90" s="45">
        <f>J91+J92</f>
        <v>0</v>
      </c>
      <c r="K90" s="55" t="e">
        <f t="shared" si="17"/>
        <v>#DIV/0!</v>
      </c>
      <c r="L90" s="47">
        <v>105.3</v>
      </c>
      <c r="M90" s="45">
        <f>M91+M92</f>
        <v>0</v>
      </c>
      <c r="N90" s="55" t="e">
        <f t="shared" si="18"/>
        <v>#DIV/0!</v>
      </c>
      <c r="O90" s="46">
        <v>105.5</v>
      </c>
      <c r="P90" s="45">
        <f>P91+P92</f>
        <v>0</v>
      </c>
      <c r="Q90" s="55" t="e">
        <f t="shared" si="19"/>
        <v>#DIV/0!</v>
      </c>
      <c r="R90" s="45">
        <v>105.6</v>
      </c>
    </row>
    <row r="91" spans="2:18" s="12" customFormat="1" ht="69.75" hidden="1" customHeight="1">
      <c r="B91" s="50"/>
      <c r="C91" s="49"/>
      <c r="D91" s="46"/>
      <c r="E91" s="43" t="e">
        <f t="shared" si="14"/>
        <v>#DIV/0!</v>
      </c>
      <c r="F91" s="45">
        <v>108.5</v>
      </c>
      <c r="G91" s="45"/>
      <c r="H91" s="55" t="e">
        <f t="shared" si="16"/>
        <v>#DIV/0!</v>
      </c>
      <c r="I91" s="45">
        <v>105.1</v>
      </c>
      <c r="J91" s="45"/>
      <c r="K91" s="55" t="e">
        <f t="shared" si="17"/>
        <v>#DIV/0!</v>
      </c>
      <c r="L91" s="47">
        <v>105.3</v>
      </c>
      <c r="M91" s="45"/>
      <c r="N91" s="55" t="e">
        <f t="shared" si="18"/>
        <v>#DIV/0!</v>
      </c>
      <c r="O91" s="46">
        <v>105.5</v>
      </c>
      <c r="P91" s="45"/>
      <c r="Q91" s="55" t="e">
        <f t="shared" si="19"/>
        <v>#DIV/0!</v>
      </c>
      <c r="R91" s="45">
        <v>105.6</v>
      </c>
    </row>
    <row r="92" spans="2:18" s="12" customFormat="1" ht="69.75" hidden="1" customHeight="1">
      <c r="B92" s="50"/>
      <c r="C92" s="49"/>
      <c r="D92" s="46"/>
      <c r="E92" s="43" t="e">
        <f t="shared" si="14"/>
        <v>#DIV/0!</v>
      </c>
      <c r="F92" s="45">
        <v>108.5</v>
      </c>
      <c r="G92" s="45"/>
      <c r="H92" s="55" t="e">
        <f t="shared" si="16"/>
        <v>#DIV/0!</v>
      </c>
      <c r="I92" s="45">
        <v>105.1</v>
      </c>
      <c r="J92" s="45"/>
      <c r="K92" s="55" t="e">
        <f t="shared" si="17"/>
        <v>#DIV/0!</v>
      </c>
      <c r="L92" s="47">
        <v>105.3</v>
      </c>
      <c r="M92" s="45"/>
      <c r="N92" s="55" t="e">
        <f t="shared" si="18"/>
        <v>#DIV/0!</v>
      </c>
      <c r="O92" s="46">
        <v>105.5</v>
      </c>
      <c r="P92" s="45"/>
      <c r="Q92" s="55" t="e">
        <f t="shared" si="19"/>
        <v>#DIV/0!</v>
      </c>
      <c r="R92" s="45">
        <v>105.6</v>
      </c>
    </row>
    <row r="93" spans="2:18" s="12" customFormat="1" ht="69.75" hidden="1" customHeight="1">
      <c r="B93" s="50" t="s">
        <v>114</v>
      </c>
      <c r="C93" s="49" t="s">
        <v>49</v>
      </c>
      <c r="D93" s="46">
        <f>D94+D95</f>
        <v>0</v>
      </c>
      <c r="E93" s="43" t="e">
        <f t="shared" si="14"/>
        <v>#DIV/0!</v>
      </c>
      <c r="F93" s="45">
        <v>108.5</v>
      </c>
      <c r="G93" s="45">
        <f>G94+G95</f>
        <v>0</v>
      </c>
      <c r="H93" s="55" t="e">
        <f t="shared" si="16"/>
        <v>#DIV/0!</v>
      </c>
      <c r="I93" s="45">
        <v>105.1</v>
      </c>
      <c r="J93" s="45">
        <f>J94+J95</f>
        <v>0</v>
      </c>
      <c r="K93" s="55" t="e">
        <f t="shared" si="17"/>
        <v>#DIV/0!</v>
      </c>
      <c r="L93" s="47">
        <v>105.3</v>
      </c>
      <c r="M93" s="45">
        <f>M94+M95</f>
        <v>0</v>
      </c>
      <c r="N93" s="55" t="e">
        <f t="shared" si="18"/>
        <v>#DIV/0!</v>
      </c>
      <c r="O93" s="46">
        <v>105.5</v>
      </c>
      <c r="P93" s="45">
        <f>P94+P95</f>
        <v>0</v>
      </c>
      <c r="Q93" s="55" t="e">
        <f t="shared" si="19"/>
        <v>#DIV/0!</v>
      </c>
      <c r="R93" s="45">
        <v>105.6</v>
      </c>
    </row>
    <row r="94" spans="2:18" s="12" customFormat="1" ht="69.75" hidden="1" customHeight="1">
      <c r="B94" s="50"/>
      <c r="C94" s="49"/>
      <c r="D94" s="46"/>
      <c r="E94" s="43" t="e">
        <f t="shared" si="14"/>
        <v>#DIV/0!</v>
      </c>
      <c r="F94" s="45">
        <v>108.5</v>
      </c>
      <c r="G94" s="45"/>
      <c r="H94" s="55" t="e">
        <f t="shared" si="16"/>
        <v>#DIV/0!</v>
      </c>
      <c r="I94" s="45">
        <v>105.1</v>
      </c>
      <c r="J94" s="45"/>
      <c r="K94" s="55" t="e">
        <f t="shared" si="17"/>
        <v>#DIV/0!</v>
      </c>
      <c r="L94" s="47">
        <v>105.3</v>
      </c>
      <c r="M94" s="45"/>
      <c r="N94" s="55" t="e">
        <f t="shared" si="18"/>
        <v>#DIV/0!</v>
      </c>
      <c r="O94" s="46">
        <v>105.5</v>
      </c>
      <c r="P94" s="45"/>
      <c r="Q94" s="55" t="e">
        <f t="shared" si="19"/>
        <v>#DIV/0!</v>
      </c>
      <c r="R94" s="45">
        <v>105.6</v>
      </c>
    </row>
    <row r="95" spans="2:18" s="12" customFormat="1" ht="69.75" hidden="1" customHeight="1">
      <c r="B95" s="50"/>
      <c r="C95" s="49"/>
      <c r="D95" s="46"/>
      <c r="E95" s="43" t="e">
        <f t="shared" si="14"/>
        <v>#DIV/0!</v>
      </c>
      <c r="F95" s="45">
        <v>108.5</v>
      </c>
      <c r="G95" s="45"/>
      <c r="H95" s="55" t="e">
        <f t="shared" si="16"/>
        <v>#DIV/0!</v>
      </c>
      <c r="I95" s="45">
        <v>105.1</v>
      </c>
      <c r="J95" s="45"/>
      <c r="K95" s="55" t="e">
        <f t="shared" si="17"/>
        <v>#DIV/0!</v>
      </c>
      <c r="L95" s="47">
        <v>105.3</v>
      </c>
      <c r="M95" s="45"/>
      <c r="N95" s="55" t="e">
        <f t="shared" si="18"/>
        <v>#DIV/0!</v>
      </c>
      <c r="O95" s="46">
        <v>105.5</v>
      </c>
      <c r="P95" s="45"/>
      <c r="Q95" s="55" t="e">
        <f t="shared" si="19"/>
        <v>#DIV/0!</v>
      </c>
      <c r="R95" s="45">
        <v>105.6</v>
      </c>
    </row>
    <row r="96" spans="2:18" s="12" customFormat="1" ht="69.75" hidden="1" customHeight="1">
      <c r="B96" s="50" t="s">
        <v>115</v>
      </c>
      <c r="C96" s="49" t="s">
        <v>50</v>
      </c>
      <c r="D96" s="46">
        <f>D97</f>
        <v>0</v>
      </c>
      <c r="E96" s="43" t="e">
        <f t="shared" si="14"/>
        <v>#DIV/0!</v>
      </c>
      <c r="F96" s="45">
        <v>108.5</v>
      </c>
      <c r="G96" s="45">
        <f>G97</f>
        <v>0</v>
      </c>
      <c r="H96" s="55" t="e">
        <f t="shared" si="16"/>
        <v>#DIV/0!</v>
      </c>
      <c r="I96" s="45">
        <v>105.1</v>
      </c>
      <c r="J96" s="45">
        <f>J97</f>
        <v>0</v>
      </c>
      <c r="K96" s="55" t="e">
        <f t="shared" si="17"/>
        <v>#DIV/0!</v>
      </c>
      <c r="L96" s="47">
        <v>105.3</v>
      </c>
      <c r="M96" s="45">
        <f>M97</f>
        <v>0</v>
      </c>
      <c r="N96" s="55" t="e">
        <f t="shared" si="18"/>
        <v>#DIV/0!</v>
      </c>
      <c r="O96" s="46">
        <v>105.5</v>
      </c>
      <c r="P96" s="45">
        <f>P97</f>
        <v>0</v>
      </c>
      <c r="Q96" s="55" t="e">
        <f t="shared" si="19"/>
        <v>#DIV/0!</v>
      </c>
      <c r="R96" s="45">
        <v>105.6</v>
      </c>
    </row>
    <row r="97" spans="2:19" s="12" customFormat="1" ht="69.75" hidden="1" customHeight="1">
      <c r="B97" s="50"/>
      <c r="C97" s="49"/>
      <c r="D97" s="46"/>
      <c r="E97" s="43" t="e">
        <f t="shared" si="14"/>
        <v>#DIV/0!</v>
      </c>
      <c r="F97" s="45">
        <v>108.5</v>
      </c>
      <c r="G97" s="45"/>
      <c r="H97" s="55" t="e">
        <f t="shared" si="16"/>
        <v>#DIV/0!</v>
      </c>
      <c r="I97" s="45">
        <v>105.1</v>
      </c>
      <c r="J97" s="45"/>
      <c r="K97" s="55" t="e">
        <f t="shared" si="17"/>
        <v>#DIV/0!</v>
      </c>
      <c r="L97" s="47">
        <v>105.3</v>
      </c>
      <c r="M97" s="45"/>
      <c r="N97" s="55" t="e">
        <f t="shared" si="18"/>
        <v>#DIV/0!</v>
      </c>
      <c r="O97" s="46">
        <v>105.5</v>
      </c>
      <c r="P97" s="45"/>
      <c r="Q97" s="55" t="e">
        <f t="shared" si="19"/>
        <v>#DIV/0!</v>
      </c>
      <c r="R97" s="45">
        <v>105.6</v>
      </c>
    </row>
    <row r="98" spans="2:19" s="12" customFormat="1" ht="69.75" hidden="1" customHeight="1">
      <c r="B98" s="50" t="s">
        <v>116</v>
      </c>
      <c r="C98" s="49" t="s">
        <v>51</v>
      </c>
      <c r="D98" s="46">
        <f>D99</f>
        <v>0</v>
      </c>
      <c r="E98" s="43" t="e">
        <f t="shared" si="14"/>
        <v>#DIV/0!</v>
      </c>
      <c r="F98" s="45">
        <v>108.5</v>
      </c>
      <c r="G98" s="45">
        <f>G99</f>
        <v>0</v>
      </c>
      <c r="H98" s="55" t="e">
        <f t="shared" si="16"/>
        <v>#DIV/0!</v>
      </c>
      <c r="I98" s="45">
        <v>105.1</v>
      </c>
      <c r="J98" s="45">
        <f>J99</f>
        <v>0</v>
      </c>
      <c r="K98" s="55" t="e">
        <f t="shared" si="17"/>
        <v>#DIV/0!</v>
      </c>
      <c r="L98" s="47">
        <v>105.3</v>
      </c>
      <c r="M98" s="45">
        <f>M99</f>
        <v>0</v>
      </c>
      <c r="N98" s="55" t="e">
        <f t="shared" si="18"/>
        <v>#DIV/0!</v>
      </c>
      <c r="O98" s="46">
        <v>105.5</v>
      </c>
      <c r="P98" s="45">
        <f>P99</f>
        <v>0</v>
      </c>
      <c r="Q98" s="55" t="e">
        <f t="shared" si="19"/>
        <v>#DIV/0!</v>
      </c>
      <c r="R98" s="45">
        <v>105.6</v>
      </c>
    </row>
    <row r="99" spans="2:19" s="12" customFormat="1" ht="69.75" hidden="1" customHeight="1">
      <c r="B99" s="50"/>
      <c r="C99" s="49"/>
      <c r="D99" s="46"/>
      <c r="E99" s="43" t="e">
        <f t="shared" si="14"/>
        <v>#DIV/0!</v>
      </c>
      <c r="F99" s="45">
        <v>108.5</v>
      </c>
      <c r="G99" s="45"/>
      <c r="H99" s="55" t="e">
        <f t="shared" si="16"/>
        <v>#DIV/0!</v>
      </c>
      <c r="I99" s="45">
        <v>105.1</v>
      </c>
      <c r="J99" s="45"/>
      <c r="K99" s="55" t="e">
        <f t="shared" si="17"/>
        <v>#DIV/0!</v>
      </c>
      <c r="L99" s="47">
        <v>105.3</v>
      </c>
      <c r="M99" s="45"/>
      <c r="N99" s="55" t="e">
        <f t="shared" si="18"/>
        <v>#DIV/0!</v>
      </c>
      <c r="O99" s="46">
        <v>105.5</v>
      </c>
      <c r="P99" s="45"/>
      <c r="Q99" s="55" t="e">
        <f t="shared" si="19"/>
        <v>#DIV/0!</v>
      </c>
      <c r="R99" s="45">
        <v>105.6</v>
      </c>
    </row>
    <row r="100" spans="2:19" s="12" customFormat="1" ht="69.75" hidden="1" customHeight="1">
      <c r="B100" s="50" t="s">
        <v>117</v>
      </c>
      <c r="C100" s="49" t="s">
        <v>52</v>
      </c>
      <c r="D100" s="46">
        <f>D101</f>
        <v>0</v>
      </c>
      <c r="E100" s="43" t="e">
        <f t="shared" si="14"/>
        <v>#DIV/0!</v>
      </c>
      <c r="F100" s="45">
        <v>108.5</v>
      </c>
      <c r="G100" s="45">
        <f>G101</f>
        <v>0</v>
      </c>
      <c r="H100" s="55" t="e">
        <f t="shared" si="16"/>
        <v>#DIV/0!</v>
      </c>
      <c r="I100" s="45">
        <v>105.1</v>
      </c>
      <c r="J100" s="45">
        <f>J101</f>
        <v>0</v>
      </c>
      <c r="K100" s="55" t="e">
        <f t="shared" si="17"/>
        <v>#DIV/0!</v>
      </c>
      <c r="L100" s="47">
        <v>105.3</v>
      </c>
      <c r="M100" s="45">
        <f>M101</f>
        <v>0</v>
      </c>
      <c r="N100" s="55" t="e">
        <f t="shared" si="18"/>
        <v>#DIV/0!</v>
      </c>
      <c r="O100" s="46">
        <v>105.5</v>
      </c>
      <c r="P100" s="45">
        <f>P101</f>
        <v>0</v>
      </c>
      <c r="Q100" s="55" t="e">
        <f t="shared" si="19"/>
        <v>#DIV/0!</v>
      </c>
      <c r="R100" s="45">
        <v>105.6</v>
      </c>
    </row>
    <row r="101" spans="2:19" s="12" customFormat="1" ht="69.75" hidden="1" customHeight="1">
      <c r="B101" s="50"/>
      <c r="C101" s="49"/>
      <c r="D101" s="46"/>
      <c r="E101" s="43" t="e">
        <f t="shared" si="14"/>
        <v>#DIV/0!</v>
      </c>
      <c r="F101" s="45">
        <v>108.5</v>
      </c>
      <c r="G101" s="45"/>
      <c r="H101" s="55" t="e">
        <f t="shared" si="16"/>
        <v>#DIV/0!</v>
      </c>
      <c r="I101" s="45">
        <v>105.1</v>
      </c>
      <c r="J101" s="45"/>
      <c r="K101" s="55" t="e">
        <f t="shared" si="17"/>
        <v>#DIV/0!</v>
      </c>
      <c r="L101" s="47">
        <v>105.3</v>
      </c>
      <c r="M101" s="45"/>
      <c r="N101" s="55" t="e">
        <f t="shared" si="18"/>
        <v>#DIV/0!</v>
      </c>
      <c r="O101" s="46">
        <v>105.5</v>
      </c>
      <c r="P101" s="45"/>
      <c r="Q101" s="55" t="e">
        <f t="shared" si="19"/>
        <v>#DIV/0!</v>
      </c>
      <c r="R101" s="45">
        <v>105.6</v>
      </c>
    </row>
    <row r="102" spans="2:19" s="12" customFormat="1" ht="69.75" hidden="1" customHeight="1">
      <c r="B102" s="50" t="s">
        <v>118</v>
      </c>
      <c r="C102" s="49" t="s">
        <v>53</v>
      </c>
      <c r="D102" s="46">
        <f>D103</f>
        <v>0</v>
      </c>
      <c r="E102" s="43" t="e">
        <f t="shared" si="14"/>
        <v>#DIV/0!</v>
      </c>
      <c r="F102" s="45">
        <v>108.5</v>
      </c>
      <c r="G102" s="45">
        <f>G103</f>
        <v>0</v>
      </c>
      <c r="H102" s="55" t="e">
        <f t="shared" si="16"/>
        <v>#DIV/0!</v>
      </c>
      <c r="I102" s="45">
        <v>105.1</v>
      </c>
      <c r="J102" s="45">
        <f>J103</f>
        <v>0</v>
      </c>
      <c r="K102" s="55" t="e">
        <f t="shared" si="17"/>
        <v>#DIV/0!</v>
      </c>
      <c r="L102" s="47">
        <v>105.3</v>
      </c>
      <c r="M102" s="45">
        <f>M103</f>
        <v>0</v>
      </c>
      <c r="N102" s="55" t="e">
        <f t="shared" si="18"/>
        <v>#DIV/0!</v>
      </c>
      <c r="O102" s="46">
        <v>105.5</v>
      </c>
      <c r="P102" s="45">
        <f>P103</f>
        <v>0</v>
      </c>
      <c r="Q102" s="55" t="e">
        <f t="shared" si="19"/>
        <v>#DIV/0!</v>
      </c>
      <c r="R102" s="45">
        <v>105.6</v>
      </c>
    </row>
    <row r="103" spans="2:19" s="12" customFormat="1" ht="69.75" hidden="1" customHeight="1">
      <c r="B103" s="50"/>
      <c r="C103" s="49"/>
      <c r="D103" s="46"/>
      <c r="E103" s="43" t="e">
        <f t="shared" si="14"/>
        <v>#DIV/0!</v>
      </c>
      <c r="F103" s="45">
        <v>108.5</v>
      </c>
      <c r="G103" s="45"/>
      <c r="H103" s="55" t="e">
        <f t="shared" si="16"/>
        <v>#DIV/0!</v>
      </c>
      <c r="I103" s="45">
        <v>105.1</v>
      </c>
      <c r="J103" s="45"/>
      <c r="K103" s="55" t="e">
        <f t="shared" si="17"/>
        <v>#DIV/0!</v>
      </c>
      <c r="L103" s="47">
        <v>105.3</v>
      </c>
      <c r="M103" s="45"/>
      <c r="N103" s="55" t="e">
        <f t="shared" si="18"/>
        <v>#DIV/0!</v>
      </c>
      <c r="O103" s="46">
        <v>105.5</v>
      </c>
      <c r="P103" s="45"/>
      <c r="Q103" s="55" t="e">
        <f t="shared" si="19"/>
        <v>#DIV/0!</v>
      </c>
      <c r="R103" s="45">
        <v>105.6</v>
      </c>
    </row>
    <row r="104" spans="2:19" s="12" customFormat="1" ht="69.75" hidden="1" customHeight="1">
      <c r="B104" s="50" t="s">
        <v>119</v>
      </c>
      <c r="C104" s="49" t="s">
        <v>54</v>
      </c>
      <c r="D104" s="46">
        <f>D105</f>
        <v>0</v>
      </c>
      <c r="E104" s="43" t="e">
        <f t="shared" si="14"/>
        <v>#DIV/0!</v>
      </c>
      <c r="F104" s="45">
        <v>108.5</v>
      </c>
      <c r="G104" s="45">
        <f>G105</f>
        <v>0</v>
      </c>
      <c r="H104" s="55" t="e">
        <f t="shared" si="16"/>
        <v>#DIV/0!</v>
      </c>
      <c r="I104" s="45">
        <v>105.1</v>
      </c>
      <c r="J104" s="45">
        <f>J105</f>
        <v>0</v>
      </c>
      <c r="K104" s="55" t="e">
        <f t="shared" si="17"/>
        <v>#DIV/0!</v>
      </c>
      <c r="L104" s="47">
        <v>105.3</v>
      </c>
      <c r="M104" s="45">
        <f>M105</f>
        <v>0</v>
      </c>
      <c r="N104" s="55" t="e">
        <f t="shared" si="18"/>
        <v>#DIV/0!</v>
      </c>
      <c r="O104" s="46">
        <v>105.5</v>
      </c>
      <c r="P104" s="45">
        <f>P105</f>
        <v>0</v>
      </c>
      <c r="Q104" s="55" t="e">
        <f t="shared" si="19"/>
        <v>#DIV/0!</v>
      </c>
      <c r="R104" s="45">
        <v>105.6</v>
      </c>
    </row>
    <row r="105" spans="2:19" s="12" customFormat="1" ht="69.75" hidden="1" customHeight="1">
      <c r="B105" s="50"/>
      <c r="C105" s="49"/>
      <c r="D105" s="46"/>
      <c r="E105" s="43" t="e">
        <f t="shared" si="14"/>
        <v>#DIV/0!</v>
      </c>
      <c r="F105" s="45">
        <v>108.5</v>
      </c>
      <c r="G105" s="45"/>
      <c r="H105" s="55" t="e">
        <f t="shared" si="16"/>
        <v>#DIV/0!</v>
      </c>
      <c r="I105" s="45">
        <v>105.1</v>
      </c>
      <c r="J105" s="45"/>
      <c r="K105" s="55" t="e">
        <f t="shared" si="17"/>
        <v>#DIV/0!</v>
      </c>
      <c r="L105" s="47">
        <v>105.3</v>
      </c>
      <c r="M105" s="45"/>
      <c r="N105" s="55" t="e">
        <f t="shared" si="18"/>
        <v>#DIV/0!</v>
      </c>
      <c r="O105" s="46">
        <v>105.5</v>
      </c>
      <c r="P105" s="45"/>
      <c r="Q105" s="55" t="e">
        <f t="shared" si="19"/>
        <v>#DIV/0!</v>
      </c>
      <c r="R105" s="45">
        <v>105.6</v>
      </c>
    </row>
    <row r="106" spans="2:19" ht="69.75" hidden="1" customHeight="1">
      <c r="B106" s="50" t="s">
        <v>24</v>
      </c>
      <c r="C106" s="49" t="s">
        <v>22</v>
      </c>
      <c r="D106" s="46">
        <v>6642</v>
      </c>
      <c r="E106" s="43" t="e">
        <f t="shared" si="14"/>
        <v>#DIV/0!</v>
      </c>
      <c r="F106" s="45">
        <v>108.5</v>
      </c>
      <c r="G106" s="45"/>
      <c r="H106" s="55">
        <f t="shared" si="16"/>
        <v>0</v>
      </c>
      <c r="I106" s="45">
        <v>105.1</v>
      </c>
      <c r="J106" s="45"/>
      <c r="K106" s="55" t="e">
        <f t="shared" si="17"/>
        <v>#DIV/0!</v>
      </c>
      <c r="L106" s="47">
        <v>105.3</v>
      </c>
      <c r="M106" s="45"/>
      <c r="N106" s="55" t="e">
        <f t="shared" si="18"/>
        <v>#DIV/0!</v>
      </c>
      <c r="O106" s="46">
        <v>105.5</v>
      </c>
      <c r="P106" s="45"/>
      <c r="Q106" s="55" t="e">
        <f t="shared" si="19"/>
        <v>#DIV/0!</v>
      </c>
      <c r="R106" s="45">
        <v>105.6</v>
      </c>
    </row>
    <row r="107" spans="2:19" ht="69.75" customHeight="1">
      <c r="B107" s="21" t="s">
        <v>128</v>
      </c>
      <c r="C107" s="22" t="s">
        <v>55</v>
      </c>
      <c r="D107" s="43">
        <f>D108+D109+D110+D111+D112+D113+D114</f>
        <v>6345.9809999999998</v>
      </c>
      <c r="E107" s="43">
        <f t="shared" si="14"/>
        <v>11.2</v>
      </c>
      <c r="F107" s="30">
        <v>108.5</v>
      </c>
      <c r="G107" s="43">
        <f>G108+G109+G110+G111+G112+G113+G114</f>
        <v>8639.4409999999989</v>
      </c>
      <c r="H107" s="54">
        <f t="shared" si="16"/>
        <v>129.53411420437104</v>
      </c>
      <c r="I107" s="30">
        <v>105.1</v>
      </c>
      <c r="J107" s="43">
        <f>J108+J109+J110+J111+J112+J113+J114</f>
        <v>3975.6909999999998</v>
      </c>
      <c r="K107" s="54">
        <f t="shared" si="17"/>
        <v>43.701727869333936</v>
      </c>
      <c r="L107" s="32">
        <v>105.3</v>
      </c>
      <c r="M107" s="43">
        <f>M108+M109+M110+M111+M112+M113+M114</f>
        <v>4172.8410000000003</v>
      </c>
      <c r="N107" s="54">
        <f t="shared" si="18"/>
        <v>99.487096106471824</v>
      </c>
      <c r="O107" s="43">
        <v>105.5</v>
      </c>
      <c r="P107" s="43">
        <f>P108+P109+P110+P111+P112+P113+P114</f>
        <v>8496.5480000000007</v>
      </c>
      <c r="Q107" s="54">
        <f t="shared" si="19"/>
        <v>192.81763874656343</v>
      </c>
      <c r="R107" s="30">
        <v>105.6</v>
      </c>
      <c r="S107" s="42">
        <v>52041</v>
      </c>
    </row>
    <row r="108" spans="2:19" ht="26.25" customHeight="1">
      <c r="B108" s="50"/>
      <c r="C108" s="63" t="s">
        <v>162</v>
      </c>
      <c r="D108" s="60">
        <v>6345.9809999999998</v>
      </c>
      <c r="E108" s="43">
        <f t="shared" si="14"/>
        <v>91.7</v>
      </c>
      <c r="F108" s="45">
        <v>108.5</v>
      </c>
      <c r="G108" s="45">
        <v>2752.4409999999998</v>
      </c>
      <c r="H108" s="55">
        <f t="shared" si="16"/>
        <v>41.268295811591663</v>
      </c>
      <c r="I108" s="45">
        <v>105.1</v>
      </c>
      <c r="J108" s="45">
        <v>3975.6909999999998</v>
      </c>
      <c r="K108" s="55">
        <f t="shared" si="17"/>
        <v>137.17224075835458</v>
      </c>
      <c r="L108" s="47">
        <v>105.3</v>
      </c>
      <c r="M108" s="45">
        <v>4172.8410000000003</v>
      </c>
      <c r="N108" s="55">
        <f t="shared" si="18"/>
        <v>99.487096106471824</v>
      </c>
      <c r="O108" s="46">
        <v>105.5</v>
      </c>
      <c r="P108" s="45">
        <v>8496.5480000000007</v>
      </c>
      <c r="Q108" s="55">
        <f t="shared" si="19"/>
        <v>192.81763874656343</v>
      </c>
      <c r="R108" s="45">
        <v>105.6</v>
      </c>
      <c r="S108" s="42">
        <v>6375</v>
      </c>
    </row>
    <row r="109" spans="2:19" ht="24" customHeight="1">
      <c r="B109" s="50"/>
      <c r="C109" s="63" t="s">
        <v>165</v>
      </c>
      <c r="D109" s="60"/>
      <c r="E109" s="43" t="e">
        <f t="shared" si="14"/>
        <v>#DIV/0!</v>
      </c>
      <c r="F109" s="45">
        <v>108.5</v>
      </c>
      <c r="G109" s="45">
        <v>5887</v>
      </c>
      <c r="H109" s="55" t="e">
        <f t="shared" si="16"/>
        <v>#DIV/0!</v>
      </c>
      <c r="I109" s="45">
        <v>105.1</v>
      </c>
      <c r="J109" s="45"/>
      <c r="K109" s="55">
        <f t="shared" si="17"/>
        <v>0</v>
      </c>
      <c r="L109" s="47">
        <v>105.3</v>
      </c>
      <c r="M109" s="45"/>
      <c r="N109" s="55" t="e">
        <f t="shared" si="18"/>
        <v>#DIV/0!</v>
      </c>
      <c r="O109" s="46">
        <v>105.5</v>
      </c>
      <c r="P109" s="45"/>
      <c r="Q109" s="55" t="e">
        <f t="shared" si="19"/>
        <v>#DIV/0!</v>
      </c>
      <c r="R109" s="45">
        <v>105.6</v>
      </c>
    </row>
    <row r="110" spans="2:19" ht="69.75" hidden="1" customHeight="1">
      <c r="B110" s="50"/>
      <c r="C110" s="49"/>
      <c r="D110" s="46"/>
      <c r="E110" s="43" t="e">
        <f t="shared" si="14"/>
        <v>#DIV/0!</v>
      </c>
      <c r="F110" s="45">
        <v>108.5</v>
      </c>
      <c r="G110" s="45"/>
      <c r="H110" s="55" t="e">
        <f t="shared" si="16"/>
        <v>#DIV/0!</v>
      </c>
      <c r="I110" s="45">
        <v>105.1</v>
      </c>
      <c r="J110" s="45"/>
      <c r="K110" s="55" t="e">
        <f t="shared" si="17"/>
        <v>#DIV/0!</v>
      </c>
      <c r="L110" s="47">
        <v>105.3</v>
      </c>
      <c r="M110" s="45"/>
      <c r="N110" s="55" t="e">
        <f t="shared" si="18"/>
        <v>#DIV/0!</v>
      </c>
      <c r="O110" s="46">
        <v>105.5</v>
      </c>
      <c r="P110" s="45"/>
      <c r="Q110" s="55" t="e">
        <f t="shared" si="19"/>
        <v>#DIV/0!</v>
      </c>
      <c r="R110" s="45">
        <v>105.6</v>
      </c>
    </row>
    <row r="111" spans="2:19" ht="69.75" hidden="1" customHeight="1">
      <c r="B111" s="50"/>
      <c r="C111" s="49"/>
      <c r="D111" s="46"/>
      <c r="E111" s="43" t="e">
        <f t="shared" si="14"/>
        <v>#DIV/0!</v>
      </c>
      <c r="F111" s="45">
        <v>108.5</v>
      </c>
      <c r="G111" s="45"/>
      <c r="H111" s="55" t="e">
        <f t="shared" si="16"/>
        <v>#DIV/0!</v>
      </c>
      <c r="I111" s="45">
        <v>105.1</v>
      </c>
      <c r="J111" s="45"/>
      <c r="K111" s="55" t="e">
        <f t="shared" si="17"/>
        <v>#DIV/0!</v>
      </c>
      <c r="L111" s="47">
        <v>105.3</v>
      </c>
      <c r="M111" s="45"/>
      <c r="N111" s="55" t="e">
        <f t="shared" si="18"/>
        <v>#DIV/0!</v>
      </c>
      <c r="O111" s="46">
        <v>105.5</v>
      </c>
      <c r="P111" s="45"/>
      <c r="Q111" s="55" t="e">
        <f t="shared" si="19"/>
        <v>#DIV/0!</v>
      </c>
      <c r="R111" s="45">
        <v>105.6</v>
      </c>
    </row>
    <row r="112" spans="2:19" ht="69.75" hidden="1" customHeight="1">
      <c r="B112" s="50"/>
      <c r="C112" s="49"/>
      <c r="D112" s="46"/>
      <c r="E112" s="43" t="e">
        <f t="shared" si="14"/>
        <v>#DIV/0!</v>
      </c>
      <c r="F112" s="45">
        <v>108.5</v>
      </c>
      <c r="G112" s="45"/>
      <c r="H112" s="55" t="e">
        <f t="shared" si="16"/>
        <v>#DIV/0!</v>
      </c>
      <c r="I112" s="45">
        <v>105.1</v>
      </c>
      <c r="J112" s="45"/>
      <c r="K112" s="55" t="e">
        <f t="shared" si="17"/>
        <v>#DIV/0!</v>
      </c>
      <c r="L112" s="47">
        <v>105.3</v>
      </c>
      <c r="M112" s="45"/>
      <c r="N112" s="55" t="e">
        <f t="shared" si="18"/>
        <v>#DIV/0!</v>
      </c>
      <c r="O112" s="46">
        <v>105.5</v>
      </c>
      <c r="P112" s="45"/>
      <c r="Q112" s="55" t="e">
        <f t="shared" si="19"/>
        <v>#DIV/0!</v>
      </c>
      <c r="R112" s="45">
        <v>105.6</v>
      </c>
    </row>
    <row r="113" spans="2:19" ht="69.75" hidden="1" customHeight="1">
      <c r="B113" s="50"/>
      <c r="C113" s="49"/>
      <c r="D113" s="46"/>
      <c r="E113" s="43" t="e">
        <f t="shared" si="14"/>
        <v>#DIV/0!</v>
      </c>
      <c r="F113" s="45">
        <v>108.5</v>
      </c>
      <c r="G113" s="45"/>
      <c r="H113" s="55" t="e">
        <f t="shared" si="16"/>
        <v>#DIV/0!</v>
      </c>
      <c r="I113" s="45">
        <v>105.1</v>
      </c>
      <c r="J113" s="45"/>
      <c r="K113" s="55" t="e">
        <f t="shared" si="17"/>
        <v>#DIV/0!</v>
      </c>
      <c r="L113" s="47">
        <v>105.3</v>
      </c>
      <c r="M113" s="45"/>
      <c r="N113" s="55" t="e">
        <f t="shared" si="18"/>
        <v>#DIV/0!</v>
      </c>
      <c r="O113" s="46">
        <v>105.5</v>
      </c>
      <c r="P113" s="45"/>
      <c r="Q113" s="55" t="e">
        <f t="shared" si="19"/>
        <v>#DIV/0!</v>
      </c>
      <c r="R113" s="45">
        <v>105.6</v>
      </c>
    </row>
    <row r="114" spans="2:19" ht="69.75" hidden="1" customHeight="1">
      <c r="B114" s="50"/>
      <c r="C114" s="49"/>
      <c r="D114" s="46"/>
      <c r="E114" s="43" t="e">
        <f t="shared" si="14"/>
        <v>#DIV/0!</v>
      </c>
      <c r="F114" s="45">
        <v>108.5</v>
      </c>
      <c r="G114" s="45"/>
      <c r="H114" s="55" t="e">
        <f t="shared" si="16"/>
        <v>#DIV/0!</v>
      </c>
      <c r="I114" s="45">
        <v>105.1</v>
      </c>
      <c r="J114" s="45"/>
      <c r="K114" s="55" t="e">
        <f t="shared" si="17"/>
        <v>#DIV/0!</v>
      </c>
      <c r="L114" s="47">
        <v>105.3</v>
      </c>
      <c r="M114" s="45"/>
      <c r="N114" s="55" t="e">
        <f t="shared" si="18"/>
        <v>#DIV/0!</v>
      </c>
      <c r="O114" s="46">
        <v>105.5</v>
      </c>
      <c r="P114" s="45"/>
      <c r="Q114" s="55" t="e">
        <f t="shared" si="19"/>
        <v>#DIV/0!</v>
      </c>
      <c r="R114" s="45">
        <v>105.6</v>
      </c>
    </row>
    <row r="115" spans="2:19" ht="40.5" customHeight="1">
      <c r="B115" s="23" t="s">
        <v>56</v>
      </c>
      <c r="C115" s="49" t="s">
        <v>22</v>
      </c>
      <c r="D115" s="46">
        <v>6345.9809999999998</v>
      </c>
      <c r="E115" s="43">
        <f t="shared" si="14"/>
        <v>91.7</v>
      </c>
      <c r="F115" s="45">
        <v>108.5</v>
      </c>
      <c r="G115" s="45">
        <v>8639.4410000000007</v>
      </c>
      <c r="H115" s="55">
        <f t="shared" si="16"/>
        <v>129.53411420437106</v>
      </c>
      <c r="I115" s="45">
        <v>105.1</v>
      </c>
      <c r="J115" s="45">
        <v>3975.6909999999998</v>
      </c>
      <c r="K115" s="55">
        <f t="shared" si="17"/>
        <v>43.701727869333929</v>
      </c>
      <c r="L115" s="47">
        <v>105.3</v>
      </c>
      <c r="M115" s="45">
        <v>4172.8410000000003</v>
      </c>
      <c r="N115" s="55">
        <f t="shared" si="18"/>
        <v>99.487096106471824</v>
      </c>
      <c r="O115" s="46">
        <v>105.5</v>
      </c>
      <c r="P115" s="45">
        <v>8496.5480000000007</v>
      </c>
      <c r="Q115" s="55">
        <f t="shared" si="19"/>
        <v>192.81763874656343</v>
      </c>
      <c r="R115" s="45">
        <v>105.6</v>
      </c>
      <c r="S115" s="42">
        <v>6375</v>
      </c>
    </row>
    <row r="116" spans="2:19" ht="69.75" hidden="1" customHeight="1">
      <c r="B116" s="24" t="s">
        <v>120</v>
      </c>
      <c r="C116" s="11" t="s">
        <v>57</v>
      </c>
      <c r="D116" s="43">
        <f>D117+D118+D119+D120+D121+D122</f>
        <v>0</v>
      </c>
      <c r="E116" s="43" t="e">
        <f t="shared" si="14"/>
        <v>#DIV/0!</v>
      </c>
      <c r="F116" s="43">
        <v>108.5</v>
      </c>
      <c r="G116" s="43">
        <f t="shared" ref="G116:P116" si="21">G117+G118+G119+G120+G121+G122</f>
        <v>0</v>
      </c>
      <c r="H116" s="54" t="e">
        <f t="shared" si="16"/>
        <v>#DIV/0!</v>
      </c>
      <c r="I116" s="30">
        <v>105.1</v>
      </c>
      <c r="J116" s="43">
        <f t="shared" si="21"/>
        <v>0</v>
      </c>
      <c r="K116" s="54" t="e">
        <f t="shared" si="17"/>
        <v>#DIV/0!</v>
      </c>
      <c r="L116" s="32">
        <v>105.3</v>
      </c>
      <c r="M116" s="43">
        <f t="shared" si="21"/>
        <v>0</v>
      </c>
      <c r="N116" s="54" t="e">
        <f t="shared" si="18"/>
        <v>#DIV/0!</v>
      </c>
      <c r="O116" s="43">
        <v>105.5</v>
      </c>
      <c r="P116" s="43">
        <f t="shared" si="21"/>
        <v>0</v>
      </c>
      <c r="Q116" s="54" t="e">
        <f t="shared" si="19"/>
        <v>#DIV/0!</v>
      </c>
      <c r="R116" s="30">
        <v>105.6</v>
      </c>
    </row>
    <row r="117" spans="2:19" s="12" customFormat="1" ht="69.75" hidden="1" customHeight="1">
      <c r="B117" s="50"/>
      <c r="C117" s="49"/>
      <c r="D117" s="46"/>
      <c r="E117" s="43" t="e">
        <f t="shared" si="14"/>
        <v>#DIV/0!</v>
      </c>
      <c r="F117" s="45">
        <v>108.5</v>
      </c>
      <c r="G117" s="45"/>
      <c r="H117" s="55" t="e">
        <f t="shared" si="16"/>
        <v>#DIV/0!</v>
      </c>
      <c r="I117" s="45">
        <v>105.1</v>
      </c>
      <c r="J117" s="45"/>
      <c r="K117" s="55" t="e">
        <f t="shared" si="17"/>
        <v>#DIV/0!</v>
      </c>
      <c r="L117" s="47">
        <v>105.3</v>
      </c>
      <c r="M117" s="45"/>
      <c r="N117" s="55" t="e">
        <f t="shared" si="18"/>
        <v>#DIV/0!</v>
      </c>
      <c r="O117" s="46">
        <v>105.5</v>
      </c>
      <c r="P117" s="45"/>
      <c r="Q117" s="55" t="e">
        <f t="shared" si="19"/>
        <v>#DIV/0!</v>
      </c>
      <c r="R117" s="45">
        <v>105.6</v>
      </c>
    </row>
    <row r="118" spans="2:19" s="12" customFormat="1" ht="69.75" hidden="1" customHeight="1">
      <c r="B118" s="50"/>
      <c r="C118" s="49"/>
      <c r="D118" s="46"/>
      <c r="E118" s="43" t="e">
        <f t="shared" si="14"/>
        <v>#DIV/0!</v>
      </c>
      <c r="F118" s="45">
        <v>108.5</v>
      </c>
      <c r="G118" s="45"/>
      <c r="H118" s="55" t="e">
        <f t="shared" si="16"/>
        <v>#DIV/0!</v>
      </c>
      <c r="I118" s="45">
        <v>105.1</v>
      </c>
      <c r="J118" s="45"/>
      <c r="K118" s="55" t="e">
        <f t="shared" si="17"/>
        <v>#DIV/0!</v>
      </c>
      <c r="L118" s="47">
        <v>105.3</v>
      </c>
      <c r="M118" s="45"/>
      <c r="N118" s="55" t="e">
        <f t="shared" si="18"/>
        <v>#DIV/0!</v>
      </c>
      <c r="O118" s="46">
        <v>105.5</v>
      </c>
      <c r="P118" s="45"/>
      <c r="Q118" s="55" t="e">
        <f t="shared" si="19"/>
        <v>#DIV/0!</v>
      </c>
      <c r="R118" s="45">
        <v>105.6</v>
      </c>
    </row>
    <row r="119" spans="2:19" s="12" customFormat="1" ht="69.75" hidden="1" customHeight="1">
      <c r="B119" s="50"/>
      <c r="C119" s="49"/>
      <c r="D119" s="46"/>
      <c r="E119" s="43" t="e">
        <f t="shared" si="14"/>
        <v>#DIV/0!</v>
      </c>
      <c r="F119" s="45">
        <v>108.5</v>
      </c>
      <c r="G119" s="45"/>
      <c r="H119" s="55" t="e">
        <f t="shared" si="16"/>
        <v>#DIV/0!</v>
      </c>
      <c r="I119" s="45">
        <v>105.1</v>
      </c>
      <c r="J119" s="45"/>
      <c r="K119" s="55" t="e">
        <f t="shared" si="17"/>
        <v>#DIV/0!</v>
      </c>
      <c r="L119" s="47">
        <v>105.3</v>
      </c>
      <c r="M119" s="45"/>
      <c r="N119" s="55" t="e">
        <f t="shared" si="18"/>
        <v>#DIV/0!</v>
      </c>
      <c r="O119" s="46">
        <v>105.5</v>
      </c>
      <c r="P119" s="45"/>
      <c r="Q119" s="55" t="e">
        <f t="shared" si="19"/>
        <v>#DIV/0!</v>
      </c>
      <c r="R119" s="45">
        <v>105.6</v>
      </c>
    </row>
    <row r="120" spans="2:19" s="12" customFormat="1" ht="69.75" hidden="1" customHeight="1">
      <c r="B120" s="50"/>
      <c r="C120" s="49"/>
      <c r="D120" s="46"/>
      <c r="E120" s="43" t="e">
        <f t="shared" si="14"/>
        <v>#DIV/0!</v>
      </c>
      <c r="F120" s="45">
        <v>108.5</v>
      </c>
      <c r="G120" s="45"/>
      <c r="H120" s="55" t="e">
        <f t="shared" si="16"/>
        <v>#DIV/0!</v>
      </c>
      <c r="I120" s="45">
        <v>105.1</v>
      </c>
      <c r="J120" s="45"/>
      <c r="K120" s="55" t="e">
        <f t="shared" si="17"/>
        <v>#DIV/0!</v>
      </c>
      <c r="L120" s="47">
        <v>105.3</v>
      </c>
      <c r="M120" s="45"/>
      <c r="N120" s="55" t="e">
        <f t="shared" si="18"/>
        <v>#DIV/0!</v>
      </c>
      <c r="O120" s="46">
        <v>105.5</v>
      </c>
      <c r="P120" s="45"/>
      <c r="Q120" s="55" t="e">
        <f t="shared" si="19"/>
        <v>#DIV/0!</v>
      </c>
      <c r="R120" s="45">
        <v>105.6</v>
      </c>
    </row>
    <row r="121" spans="2:19" ht="69.75" hidden="1" customHeight="1">
      <c r="B121" s="50"/>
      <c r="C121" s="49"/>
      <c r="D121" s="46"/>
      <c r="E121" s="43" t="e">
        <f t="shared" si="14"/>
        <v>#DIV/0!</v>
      </c>
      <c r="F121" s="45">
        <v>108.5</v>
      </c>
      <c r="G121" s="45"/>
      <c r="H121" s="55" t="e">
        <f t="shared" si="16"/>
        <v>#DIV/0!</v>
      </c>
      <c r="I121" s="45">
        <v>105.1</v>
      </c>
      <c r="J121" s="45"/>
      <c r="K121" s="55" t="e">
        <f t="shared" si="17"/>
        <v>#DIV/0!</v>
      </c>
      <c r="L121" s="47">
        <v>105.3</v>
      </c>
      <c r="M121" s="45"/>
      <c r="N121" s="55" t="e">
        <f t="shared" si="18"/>
        <v>#DIV/0!</v>
      </c>
      <c r="O121" s="46">
        <v>105.5</v>
      </c>
      <c r="P121" s="45"/>
      <c r="Q121" s="55" t="e">
        <f t="shared" si="19"/>
        <v>#DIV/0!</v>
      </c>
      <c r="R121" s="45">
        <v>105.6</v>
      </c>
    </row>
    <row r="122" spans="2:19" ht="69.75" hidden="1" customHeight="1">
      <c r="B122" s="50"/>
      <c r="C122" s="49"/>
      <c r="D122" s="46"/>
      <c r="E122" s="43" t="e">
        <f t="shared" si="14"/>
        <v>#DIV/0!</v>
      </c>
      <c r="F122" s="45">
        <v>108.5</v>
      </c>
      <c r="G122" s="45"/>
      <c r="H122" s="55" t="e">
        <f t="shared" si="16"/>
        <v>#DIV/0!</v>
      </c>
      <c r="I122" s="45">
        <v>105.1</v>
      </c>
      <c r="J122" s="45"/>
      <c r="K122" s="55" t="e">
        <f t="shared" si="17"/>
        <v>#DIV/0!</v>
      </c>
      <c r="L122" s="47">
        <v>105.3</v>
      </c>
      <c r="M122" s="45"/>
      <c r="N122" s="55" t="e">
        <f t="shared" si="18"/>
        <v>#DIV/0!</v>
      </c>
      <c r="O122" s="46">
        <v>105.5</v>
      </c>
      <c r="P122" s="45"/>
      <c r="Q122" s="55" t="e">
        <f t="shared" si="19"/>
        <v>#DIV/0!</v>
      </c>
      <c r="R122" s="45">
        <v>105.6</v>
      </c>
    </row>
    <row r="123" spans="2:19" ht="26.25" hidden="1" customHeight="1">
      <c r="B123" s="50" t="s">
        <v>121</v>
      </c>
      <c r="C123" s="49" t="s">
        <v>22</v>
      </c>
      <c r="D123" s="46"/>
      <c r="E123" s="43" t="e">
        <f t="shared" si="14"/>
        <v>#DIV/0!</v>
      </c>
      <c r="F123" s="45">
        <v>108.5</v>
      </c>
      <c r="G123" s="45"/>
      <c r="H123" s="55" t="e">
        <f t="shared" si="16"/>
        <v>#DIV/0!</v>
      </c>
      <c r="I123" s="45">
        <v>105.1</v>
      </c>
      <c r="J123" s="45"/>
      <c r="K123" s="55" t="e">
        <f t="shared" si="17"/>
        <v>#DIV/0!</v>
      </c>
      <c r="L123" s="47">
        <v>105.3</v>
      </c>
      <c r="M123" s="45"/>
      <c r="N123" s="55" t="e">
        <f t="shared" si="18"/>
        <v>#DIV/0!</v>
      </c>
      <c r="O123" s="46">
        <v>105.5</v>
      </c>
      <c r="P123" s="45"/>
      <c r="Q123" s="55" t="e">
        <f t="shared" si="19"/>
        <v>#DIV/0!</v>
      </c>
      <c r="R123" s="45">
        <v>105.6</v>
      </c>
    </row>
    <row r="124" spans="2:19" ht="69.75" customHeight="1">
      <c r="B124" s="24" t="s">
        <v>61</v>
      </c>
      <c r="C124" s="11" t="s">
        <v>59</v>
      </c>
      <c r="D124" s="43">
        <f>D125+D126+D127+D128+D129</f>
        <v>0</v>
      </c>
      <c r="E124" s="43" t="e">
        <f t="shared" si="14"/>
        <v>#DIV/0!</v>
      </c>
      <c r="F124" s="43">
        <v>108.5</v>
      </c>
      <c r="G124" s="43">
        <f t="shared" ref="G124:P124" si="22">G125+G126+G127+G128+G129</f>
        <v>4740</v>
      </c>
      <c r="H124" s="54" t="e">
        <f t="shared" si="16"/>
        <v>#DIV/0!</v>
      </c>
      <c r="I124" s="30">
        <v>105.1</v>
      </c>
      <c r="J124" s="43">
        <f t="shared" si="22"/>
        <v>4991</v>
      </c>
      <c r="K124" s="54">
        <f t="shared" si="17"/>
        <v>99.995592260008564</v>
      </c>
      <c r="L124" s="32">
        <v>105.3</v>
      </c>
      <c r="M124" s="43">
        <f t="shared" si="22"/>
        <v>5271</v>
      </c>
      <c r="N124" s="54">
        <f t="shared" si="18"/>
        <v>100.10435846134416</v>
      </c>
      <c r="O124" s="43">
        <v>105.5</v>
      </c>
      <c r="P124" s="43">
        <f t="shared" si="22"/>
        <v>5568</v>
      </c>
      <c r="Q124" s="54">
        <f t="shared" si="19"/>
        <v>100.03276935547854</v>
      </c>
      <c r="R124" s="30">
        <v>105.6</v>
      </c>
    </row>
    <row r="125" spans="2:19" ht="24.75" customHeight="1">
      <c r="B125" s="50"/>
      <c r="C125" s="49" t="s">
        <v>173</v>
      </c>
      <c r="D125" s="46"/>
      <c r="E125" s="43" t="e">
        <f t="shared" si="14"/>
        <v>#DIV/0!</v>
      </c>
      <c r="F125" s="45">
        <v>108.5</v>
      </c>
      <c r="G125" s="45">
        <v>4740</v>
      </c>
      <c r="H125" s="55" t="e">
        <f t="shared" si="16"/>
        <v>#DIV/0!</v>
      </c>
      <c r="I125" s="45">
        <v>105.1</v>
      </c>
      <c r="J125" s="45">
        <v>4991</v>
      </c>
      <c r="K125" s="55">
        <f t="shared" si="17"/>
        <v>99.995592260008564</v>
      </c>
      <c r="L125" s="47">
        <v>105.3</v>
      </c>
      <c r="M125" s="45">
        <v>5271</v>
      </c>
      <c r="N125" s="55">
        <f t="shared" si="18"/>
        <v>100.10435846134416</v>
      </c>
      <c r="O125" s="46">
        <v>105.5</v>
      </c>
      <c r="P125" s="45">
        <v>5568</v>
      </c>
      <c r="Q125" s="55">
        <f t="shared" si="19"/>
        <v>100.03276935547854</v>
      </c>
      <c r="R125" s="45">
        <v>105.6</v>
      </c>
    </row>
    <row r="126" spans="2:19" ht="69.75" hidden="1" customHeight="1">
      <c r="B126" s="50"/>
      <c r="C126" s="49"/>
      <c r="D126" s="46"/>
      <c r="E126" s="43" t="e">
        <f t="shared" si="14"/>
        <v>#DIV/0!</v>
      </c>
      <c r="F126" s="45">
        <v>108.5</v>
      </c>
      <c r="G126" s="45"/>
      <c r="H126" s="55" t="e">
        <f t="shared" si="16"/>
        <v>#DIV/0!</v>
      </c>
      <c r="I126" s="45">
        <v>105.1</v>
      </c>
      <c r="J126" s="45"/>
      <c r="K126" s="55" t="e">
        <f t="shared" si="17"/>
        <v>#DIV/0!</v>
      </c>
      <c r="L126" s="47">
        <v>105.3</v>
      </c>
      <c r="M126" s="45"/>
      <c r="N126" s="55" t="e">
        <f t="shared" si="18"/>
        <v>#DIV/0!</v>
      </c>
      <c r="O126" s="46">
        <v>105.5</v>
      </c>
      <c r="P126" s="45"/>
      <c r="Q126" s="55" t="e">
        <f t="shared" si="19"/>
        <v>#DIV/0!</v>
      </c>
      <c r="R126" s="45">
        <v>105.6</v>
      </c>
    </row>
    <row r="127" spans="2:19" ht="69.75" hidden="1" customHeight="1">
      <c r="B127" s="50"/>
      <c r="C127" s="49"/>
      <c r="D127" s="46"/>
      <c r="E127" s="43" t="e">
        <f t="shared" si="14"/>
        <v>#DIV/0!</v>
      </c>
      <c r="F127" s="45">
        <v>108.5</v>
      </c>
      <c r="G127" s="45"/>
      <c r="H127" s="55" t="e">
        <f t="shared" si="16"/>
        <v>#DIV/0!</v>
      </c>
      <c r="I127" s="45">
        <v>105.1</v>
      </c>
      <c r="J127" s="45"/>
      <c r="K127" s="55" t="e">
        <f t="shared" si="17"/>
        <v>#DIV/0!</v>
      </c>
      <c r="L127" s="47">
        <v>105.3</v>
      </c>
      <c r="M127" s="45"/>
      <c r="N127" s="55" t="e">
        <f t="shared" si="18"/>
        <v>#DIV/0!</v>
      </c>
      <c r="O127" s="46">
        <v>105.5</v>
      </c>
      <c r="P127" s="45"/>
      <c r="Q127" s="55" t="e">
        <f t="shared" si="19"/>
        <v>#DIV/0!</v>
      </c>
      <c r="R127" s="45">
        <v>105.6</v>
      </c>
    </row>
    <row r="128" spans="2:19" ht="69.75" hidden="1" customHeight="1">
      <c r="B128" s="50"/>
      <c r="C128" s="49"/>
      <c r="D128" s="46"/>
      <c r="E128" s="43" t="e">
        <f t="shared" si="14"/>
        <v>#DIV/0!</v>
      </c>
      <c r="F128" s="45">
        <v>108.5</v>
      </c>
      <c r="G128" s="45"/>
      <c r="H128" s="55" t="e">
        <f t="shared" si="16"/>
        <v>#DIV/0!</v>
      </c>
      <c r="I128" s="45">
        <v>105.1</v>
      </c>
      <c r="J128" s="45"/>
      <c r="K128" s="55" t="e">
        <f t="shared" si="17"/>
        <v>#DIV/0!</v>
      </c>
      <c r="L128" s="47">
        <v>105.3</v>
      </c>
      <c r="M128" s="45"/>
      <c r="N128" s="55" t="e">
        <f t="shared" si="18"/>
        <v>#DIV/0!</v>
      </c>
      <c r="O128" s="46">
        <v>105.5</v>
      </c>
      <c r="P128" s="45"/>
      <c r="Q128" s="55" t="e">
        <f t="shared" si="19"/>
        <v>#DIV/0!</v>
      </c>
      <c r="R128" s="45">
        <v>105.6</v>
      </c>
    </row>
    <row r="129" spans="2:19" ht="69.75" hidden="1" customHeight="1">
      <c r="B129" s="50"/>
      <c r="C129" s="49"/>
      <c r="D129" s="46"/>
      <c r="E129" s="43" t="e">
        <f t="shared" si="14"/>
        <v>#DIV/0!</v>
      </c>
      <c r="F129" s="45">
        <v>108.5</v>
      </c>
      <c r="G129" s="45"/>
      <c r="H129" s="55" t="e">
        <f t="shared" si="16"/>
        <v>#DIV/0!</v>
      </c>
      <c r="I129" s="45">
        <v>105.1</v>
      </c>
      <c r="J129" s="45"/>
      <c r="K129" s="55" t="e">
        <f t="shared" si="17"/>
        <v>#DIV/0!</v>
      </c>
      <c r="L129" s="47">
        <v>105.3</v>
      </c>
      <c r="M129" s="45"/>
      <c r="N129" s="55" t="e">
        <f t="shared" si="18"/>
        <v>#DIV/0!</v>
      </c>
      <c r="O129" s="46">
        <v>105.5</v>
      </c>
      <c r="P129" s="45"/>
      <c r="Q129" s="55" t="e">
        <f t="shared" si="19"/>
        <v>#DIV/0!</v>
      </c>
      <c r="R129" s="45">
        <v>105.6</v>
      </c>
    </row>
    <row r="130" spans="2:19" ht="39" customHeight="1">
      <c r="B130" s="50" t="s">
        <v>58</v>
      </c>
      <c r="C130" s="49" t="s">
        <v>22</v>
      </c>
      <c r="D130" s="46"/>
      <c r="E130" s="43" t="e">
        <f t="shared" si="14"/>
        <v>#DIV/0!</v>
      </c>
      <c r="F130" s="45">
        <v>108.5</v>
      </c>
      <c r="G130" s="45"/>
      <c r="H130" s="55" t="e">
        <f t="shared" si="16"/>
        <v>#DIV/0!</v>
      </c>
      <c r="I130" s="45">
        <v>105.1</v>
      </c>
      <c r="J130" s="45"/>
      <c r="K130" s="55" t="e">
        <f t="shared" si="17"/>
        <v>#DIV/0!</v>
      </c>
      <c r="L130" s="47">
        <v>105.3</v>
      </c>
      <c r="M130" s="45"/>
      <c r="N130" s="55" t="e">
        <f t="shared" si="18"/>
        <v>#DIV/0!</v>
      </c>
      <c r="O130" s="46">
        <v>105.5</v>
      </c>
      <c r="P130" s="45"/>
      <c r="Q130" s="55" t="e">
        <f t="shared" si="19"/>
        <v>#DIV/0!</v>
      </c>
      <c r="R130" s="45">
        <v>105.6</v>
      </c>
    </row>
    <row r="131" spans="2:19" ht="69.75" hidden="1" customHeight="1">
      <c r="B131" s="24" t="s">
        <v>62</v>
      </c>
      <c r="C131" s="22" t="s">
        <v>15</v>
      </c>
      <c r="D131" s="43">
        <f>D132+D133+D134+D135+D136</f>
        <v>0</v>
      </c>
      <c r="E131" s="43" t="e">
        <f t="shared" si="14"/>
        <v>#DIV/0!</v>
      </c>
      <c r="F131" s="43">
        <v>108.5</v>
      </c>
      <c r="G131" s="43">
        <f t="shared" ref="G131:P131" si="23">G132+G133+G134+G135+G136</f>
        <v>0</v>
      </c>
      <c r="H131" s="54" t="e">
        <f t="shared" si="16"/>
        <v>#DIV/0!</v>
      </c>
      <c r="I131" s="30">
        <v>105.1</v>
      </c>
      <c r="J131" s="43">
        <f t="shared" si="23"/>
        <v>0</v>
      </c>
      <c r="K131" s="54" t="e">
        <f t="shared" si="17"/>
        <v>#DIV/0!</v>
      </c>
      <c r="L131" s="32">
        <v>105.3</v>
      </c>
      <c r="M131" s="43">
        <f t="shared" si="23"/>
        <v>0</v>
      </c>
      <c r="N131" s="54" t="e">
        <f t="shared" si="18"/>
        <v>#DIV/0!</v>
      </c>
      <c r="O131" s="43">
        <v>105.5</v>
      </c>
      <c r="P131" s="43">
        <f t="shared" si="23"/>
        <v>0</v>
      </c>
      <c r="Q131" s="54" t="e">
        <f t="shared" si="19"/>
        <v>#DIV/0!</v>
      </c>
      <c r="R131" s="30">
        <v>105.6</v>
      </c>
    </row>
    <row r="132" spans="2:19" ht="69.75" hidden="1" customHeight="1">
      <c r="B132" s="50"/>
      <c r="C132" s="49"/>
      <c r="D132" s="46"/>
      <c r="E132" s="43" t="e">
        <f t="shared" si="14"/>
        <v>#DIV/0!</v>
      </c>
      <c r="F132" s="45">
        <v>108.5</v>
      </c>
      <c r="G132" s="45"/>
      <c r="H132" s="55" t="e">
        <f t="shared" si="16"/>
        <v>#DIV/0!</v>
      </c>
      <c r="I132" s="45">
        <v>105.1</v>
      </c>
      <c r="J132" s="45"/>
      <c r="K132" s="55" t="e">
        <f t="shared" si="17"/>
        <v>#DIV/0!</v>
      </c>
      <c r="L132" s="47">
        <v>105.3</v>
      </c>
      <c r="M132" s="45"/>
      <c r="N132" s="55" t="e">
        <f t="shared" si="18"/>
        <v>#DIV/0!</v>
      </c>
      <c r="O132" s="46">
        <v>105.5</v>
      </c>
      <c r="P132" s="45"/>
      <c r="Q132" s="55" t="e">
        <f t="shared" si="19"/>
        <v>#DIV/0!</v>
      </c>
      <c r="R132" s="45">
        <v>105.6</v>
      </c>
    </row>
    <row r="133" spans="2:19" ht="69.75" hidden="1" customHeight="1">
      <c r="B133" s="50"/>
      <c r="C133" s="49"/>
      <c r="D133" s="46"/>
      <c r="E133" s="43" t="e">
        <f t="shared" si="14"/>
        <v>#DIV/0!</v>
      </c>
      <c r="F133" s="45">
        <v>108.5</v>
      </c>
      <c r="G133" s="45"/>
      <c r="H133" s="55" t="e">
        <f t="shared" si="16"/>
        <v>#DIV/0!</v>
      </c>
      <c r="I133" s="45">
        <v>105.1</v>
      </c>
      <c r="J133" s="45"/>
      <c r="K133" s="55" t="e">
        <f t="shared" si="17"/>
        <v>#DIV/0!</v>
      </c>
      <c r="L133" s="47">
        <v>105.3</v>
      </c>
      <c r="M133" s="45"/>
      <c r="N133" s="55" t="e">
        <f t="shared" si="18"/>
        <v>#DIV/0!</v>
      </c>
      <c r="O133" s="46">
        <v>105.5</v>
      </c>
      <c r="P133" s="45"/>
      <c r="Q133" s="55" t="e">
        <f t="shared" si="19"/>
        <v>#DIV/0!</v>
      </c>
      <c r="R133" s="45">
        <v>105.6</v>
      </c>
    </row>
    <row r="134" spans="2:19" ht="69.75" hidden="1" customHeight="1">
      <c r="B134" s="50"/>
      <c r="C134" s="49"/>
      <c r="D134" s="46"/>
      <c r="E134" s="43" t="e">
        <f t="shared" si="14"/>
        <v>#DIV/0!</v>
      </c>
      <c r="F134" s="45">
        <v>108.5</v>
      </c>
      <c r="G134" s="45"/>
      <c r="H134" s="55" t="e">
        <f t="shared" si="16"/>
        <v>#DIV/0!</v>
      </c>
      <c r="I134" s="45">
        <v>105.1</v>
      </c>
      <c r="J134" s="45"/>
      <c r="K134" s="55" t="e">
        <f t="shared" si="17"/>
        <v>#DIV/0!</v>
      </c>
      <c r="L134" s="47">
        <v>105.3</v>
      </c>
      <c r="M134" s="45"/>
      <c r="N134" s="55" t="e">
        <f t="shared" si="18"/>
        <v>#DIV/0!</v>
      </c>
      <c r="O134" s="46">
        <v>105.5</v>
      </c>
      <c r="P134" s="45"/>
      <c r="Q134" s="55" t="e">
        <f t="shared" si="19"/>
        <v>#DIV/0!</v>
      </c>
      <c r="R134" s="45">
        <v>105.6</v>
      </c>
    </row>
    <row r="135" spans="2:19" ht="69.75" hidden="1" customHeight="1">
      <c r="B135" s="50"/>
      <c r="C135" s="49"/>
      <c r="D135" s="46"/>
      <c r="E135" s="43" t="e">
        <f t="shared" si="14"/>
        <v>#DIV/0!</v>
      </c>
      <c r="F135" s="45">
        <v>108.5</v>
      </c>
      <c r="G135" s="45"/>
      <c r="H135" s="55" t="e">
        <f t="shared" si="16"/>
        <v>#DIV/0!</v>
      </c>
      <c r="I135" s="45">
        <v>105.1</v>
      </c>
      <c r="J135" s="45"/>
      <c r="K135" s="55" t="e">
        <f t="shared" si="17"/>
        <v>#DIV/0!</v>
      </c>
      <c r="L135" s="47">
        <v>105.3</v>
      </c>
      <c r="M135" s="45"/>
      <c r="N135" s="55" t="e">
        <f t="shared" si="18"/>
        <v>#DIV/0!</v>
      </c>
      <c r="O135" s="46">
        <v>105.5</v>
      </c>
      <c r="P135" s="45"/>
      <c r="Q135" s="55" t="e">
        <f t="shared" si="19"/>
        <v>#DIV/0!</v>
      </c>
      <c r="R135" s="45">
        <v>105.6</v>
      </c>
    </row>
    <row r="136" spans="2:19" ht="69.75" hidden="1" customHeight="1">
      <c r="B136" s="50"/>
      <c r="C136" s="49"/>
      <c r="D136" s="46"/>
      <c r="E136" s="43" t="e">
        <f t="shared" si="14"/>
        <v>#DIV/0!</v>
      </c>
      <c r="F136" s="45">
        <v>108.5</v>
      </c>
      <c r="G136" s="45"/>
      <c r="H136" s="55" t="e">
        <f t="shared" si="16"/>
        <v>#DIV/0!</v>
      </c>
      <c r="I136" s="45">
        <v>105.1</v>
      </c>
      <c r="J136" s="45"/>
      <c r="K136" s="55" t="e">
        <f t="shared" si="17"/>
        <v>#DIV/0!</v>
      </c>
      <c r="L136" s="47">
        <v>105.3</v>
      </c>
      <c r="M136" s="45"/>
      <c r="N136" s="55" t="e">
        <f t="shared" si="18"/>
        <v>#DIV/0!</v>
      </c>
      <c r="O136" s="46">
        <v>105.5</v>
      </c>
      <c r="P136" s="45"/>
      <c r="Q136" s="55" t="e">
        <f t="shared" si="19"/>
        <v>#DIV/0!</v>
      </c>
      <c r="R136" s="45">
        <v>105.6</v>
      </c>
    </row>
    <row r="137" spans="2:19" ht="32.25" hidden="1" customHeight="1">
      <c r="B137" s="50" t="s">
        <v>60</v>
      </c>
      <c r="C137" s="49" t="s">
        <v>22</v>
      </c>
      <c r="D137" s="46"/>
      <c r="E137" s="43" t="e">
        <f t="shared" si="14"/>
        <v>#DIV/0!</v>
      </c>
      <c r="F137" s="45">
        <v>108.5</v>
      </c>
      <c r="G137" s="45"/>
      <c r="H137" s="55" t="e">
        <f t="shared" si="16"/>
        <v>#DIV/0!</v>
      </c>
      <c r="I137" s="45">
        <v>105.1</v>
      </c>
      <c r="J137" s="45"/>
      <c r="K137" s="55" t="e">
        <f t="shared" si="17"/>
        <v>#DIV/0!</v>
      </c>
      <c r="L137" s="47">
        <v>105.3</v>
      </c>
      <c r="M137" s="45"/>
      <c r="N137" s="55" t="e">
        <f t="shared" si="18"/>
        <v>#DIV/0!</v>
      </c>
      <c r="O137" s="46">
        <v>105.5</v>
      </c>
      <c r="P137" s="45"/>
      <c r="Q137" s="55" t="e">
        <f t="shared" si="19"/>
        <v>#DIV/0!</v>
      </c>
      <c r="R137" s="45">
        <v>105.6</v>
      </c>
    </row>
    <row r="138" spans="2:19" ht="34.5" customHeight="1">
      <c r="B138" s="24" t="s">
        <v>122</v>
      </c>
      <c r="C138" s="11" t="s">
        <v>16</v>
      </c>
      <c r="D138" s="43">
        <f>D139+D140+D141+D142+D143+D145+D147+D148+D149</f>
        <v>882</v>
      </c>
      <c r="E138" s="43" t="e">
        <f t="shared" si="14"/>
        <v>#DIV/0!</v>
      </c>
      <c r="F138" s="43">
        <v>108.5</v>
      </c>
      <c r="G138" s="43">
        <f t="shared" ref="G138:P138" si="24">G139+G140+G141+G142+G143+G145+G147+G148+G149</f>
        <v>0</v>
      </c>
      <c r="H138" s="54">
        <f t="shared" si="16"/>
        <v>0</v>
      </c>
      <c r="I138" s="30">
        <v>105.1</v>
      </c>
      <c r="J138" s="43">
        <f t="shared" si="24"/>
        <v>0</v>
      </c>
      <c r="K138" s="54" t="e">
        <f t="shared" si="17"/>
        <v>#DIV/0!</v>
      </c>
      <c r="L138" s="32">
        <v>105.3</v>
      </c>
      <c r="M138" s="43">
        <f t="shared" si="24"/>
        <v>0</v>
      </c>
      <c r="N138" s="54" t="e">
        <f t="shared" si="18"/>
        <v>#DIV/0!</v>
      </c>
      <c r="O138" s="43">
        <v>105.5</v>
      </c>
      <c r="P138" s="43">
        <f t="shared" si="24"/>
        <v>0</v>
      </c>
      <c r="Q138" s="54" t="e">
        <f t="shared" si="19"/>
        <v>#DIV/0!</v>
      </c>
      <c r="R138" s="30">
        <v>105.6</v>
      </c>
    </row>
    <row r="139" spans="2:19" ht="26.25" customHeight="1">
      <c r="B139" s="50"/>
      <c r="C139" s="64" t="s">
        <v>144</v>
      </c>
      <c r="D139" s="62">
        <v>882</v>
      </c>
      <c r="E139" s="43">
        <f t="shared" ref="E139:E202" si="25">ROUND(D139/S139/F139*10000,1)</f>
        <v>7.8</v>
      </c>
      <c r="F139" s="45">
        <v>108.5</v>
      </c>
      <c r="G139" s="45"/>
      <c r="H139" s="55">
        <f t="shared" ref="H139:H202" si="26">G139/D139/I139*10000</f>
        <v>0</v>
      </c>
      <c r="I139" s="45">
        <v>105.1</v>
      </c>
      <c r="J139" s="45"/>
      <c r="K139" s="55" t="e">
        <f t="shared" ref="K139:K202" si="27">J139/G139/L139*10000</f>
        <v>#DIV/0!</v>
      </c>
      <c r="L139" s="47">
        <v>105.3</v>
      </c>
      <c r="M139" s="45"/>
      <c r="N139" s="55" t="e">
        <f t="shared" ref="N139:N202" si="28">M139/J139/O139*10000</f>
        <v>#DIV/0!</v>
      </c>
      <c r="O139" s="46">
        <v>105.5</v>
      </c>
      <c r="P139" s="45"/>
      <c r="Q139" s="55" t="e">
        <f t="shared" ref="Q139:Q202" si="29">P139/M139/R139*10000</f>
        <v>#DIV/0!</v>
      </c>
      <c r="R139" s="45">
        <v>105.6</v>
      </c>
      <c r="S139" s="42">
        <v>10449</v>
      </c>
    </row>
    <row r="140" spans="2:19" ht="69.75" hidden="1" customHeight="1">
      <c r="B140" s="50"/>
      <c r="C140" s="49"/>
      <c r="D140" s="46"/>
      <c r="E140" s="43" t="e">
        <f t="shared" si="25"/>
        <v>#DIV/0!</v>
      </c>
      <c r="F140" s="45">
        <v>108.5</v>
      </c>
      <c r="G140" s="45"/>
      <c r="H140" s="55" t="e">
        <f t="shared" si="26"/>
        <v>#DIV/0!</v>
      </c>
      <c r="I140" s="45">
        <v>105.1</v>
      </c>
      <c r="J140" s="45"/>
      <c r="K140" s="55" t="e">
        <f t="shared" si="27"/>
        <v>#DIV/0!</v>
      </c>
      <c r="L140" s="47">
        <v>105.3</v>
      </c>
      <c r="M140" s="45"/>
      <c r="N140" s="55" t="e">
        <f t="shared" si="28"/>
        <v>#DIV/0!</v>
      </c>
      <c r="O140" s="46">
        <v>105.5</v>
      </c>
      <c r="P140" s="45"/>
      <c r="Q140" s="55" t="e">
        <f t="shared" si="29"/>
        <v>#DIV/0!</v>
      </c>
      <c r="R140" s="45">
        <v>105.6</v>
      </c>
    </row>
    <row r="141" spans="2:19" ht="69.75" hidden="1" customHeight="1">
      <c r="B141" s="50"/>
      <c r="C141" s="49"/>
      <c r="D141" s="46"/>
      <c r="E141" s="43" t="e">
        <f t="shared" si="25"/>
        <v>#DIV/0!</v>
      </c>
      <c r="F141" s="45">
        <v>108.5</v>
      </c>
      <c r="G141" s="45"/>
      <c r="H141" s="55" t="e">
        <f t="shared" si="26"/>
        <v>#DIV/0!</v>
      </c>
      <c r="I141" s="45">
        <v>105.1</v>
      </c>
      <c r="J141" s="45"/>
      <c r="K141" s="55" t="e">
        <f t="shared" si="27"/>
        <v>#DIV/0!</v>
      </c>
      <c r="L141" s="47">
        <v>105.3</v>
      </c>
      <c r="M141" s="45"/>
      <c r="N141" s="55" t="e">
        <f t="shared" si="28"/>
        <v>#DIV/0!</v>
      </c>
      <c r="O141" s="46">
        <v>105.5</v>
      </c>
      <c r="P141" s="45"/>
      <c r="Q141" s="55" t="e">
        <f t="shared" si="29"/>
        <v>#DIV/0!</v>
      </c>
      <c r="R141" s="45">
        <v>105.6</v>
      </c>
    </row>
    <row r="142" spans="2:19" ht="69.75" hidden="1" customHeight="1">
      <c r="B142" s="50"/>
      <c r="C142" s="49"/>
      <c r="D142" s="46"/>
      <c r="E142" s="43" t="e">
        <f t="shared" si="25"/>
        <v>#DIV/0!</v>
      </c>
      <c r="F142" s="45">
        <v>108.5</v>
      </c>
      <c r="G142" s="45"/>
      <c r="H142" s="55" t="e">
        <f t="shared" si="26"/>
        <v>#DIV/0!</v>
      </c>
      <c r="I142" s="45">
        <v>105.1</v>
      </c>
      <c r="J142" s="45"/>
      <c r="K142" s="55" t="e">
        <f t="shared" si="27"/>
        <v>#DIV/0!</v>
      </c>
      <c r="L142" s="47">
        <v>105.3</v>
      </c>
      <c r="M142" s="45"/>
      <c r="N142" s="55" t="e">
        <f t="shared" si="28"/>
        <v>#DIV/0!</v>
      </c>
      <c r="O142" s="46">
        <v>105.5</v>
      </c>
      <c r="P142" s="45"/>
      <c r="Q142" s="55" t="e">
        <f t="shared" si="29"/>
        <v>#DIV/0!</v>
      </c>
      <c r="R142" s="45">
        <v>105.6</v>
      </c>
    </row>
    <row r="143" spans="2:19" ht="69.75" hidden="1" customHeight="1">
      <c r="B143" s="50"/>
      <c r="C143" s="49"/>
      <c r="D143" s="46"/>
      <c r="E143" s="43" t="e">
        <f t="shared" si="25"/>
        <v>#DIV/0!</v>
      </c>
      <c r="F143" s="45">
        <v>108.5</v>
      </c>
      <c r="G143" s="45"/>
      <c r="H143" s="55" t="e">
        <f t="shared" si="26"/>
        <v>#DIV/0!</v>
      </c>
      <c r="I143" s="45">
        <v>105.1</v>
      </c>
      <c r="J143" s="45"/>
      <c r="K143" s="55" t="e">
        <f t="shared" si="27"/>
        <v>#DIV/0!</v>
      </c>
      <c r="L143" s="47">
        <v>105.3</v>
      </c>
      <c r="M143" s="45"/>
      <c r="N143" s="55" t="e">
        <f t="shared" si="28"/>
        <v>#DIV/0!</v>
      </c>
      <c r="O143" s="46">
        <v>105.5</v>
      </c>
      <c r="P143" s="45"/>
      <c r="Q143" s="55" t="e">
        <f t="shared" si="29"/>
        <v>#DIV/0!</v>
      </c>
      <c r="R143" s="45">
        <v>105.6</v>
      </c>
    </row>
    <row r="144" spans="2:19" ht="69.75" hidden="1" customHeight="1">
      <c r="B144" s="50"/>
      <c r="C144" s="49"/>
      <c r="D144" s="46"/>
      <c r="E144" s="43" t="e">
        <f t="shared" si="25"/>
        <v>#DIV/0!</v>
      </c>
      <c r="F144" s="45">
        <v>108.5</v>
      </c>
      <c r="G144" s="45"/>
      <c r="H144" s="55" t="e">
        <f t="shared" si="26"/>
        <v>#DIV/0!</v>
      </c>
      <c r="I144" s="45">
        <v>105.1</v>
      </c>
      <c r="J144" s="45"/>
      <c r="K144" s="55" t="e">
        <f t="shared" si="27"/>
        <v>#DIV/0!</v>
      </c>
      <c r="L144" s="47">
        <v>105.3</v>
      </c>
      <c r="M144" s="45"/>
      <c r="N144" s="55" t="e">
        <f t="shared" si="28"/>
        <v>#DIV/0!</v>
      </c>
      <c r="O144" s="46">
        <v>105.5</v>
      </c>
      <c r="P144" s="45"/>
      <c r="Q144" s="55" t="e">
        <f t="shared" si="29"/>
        <v>#DIV/0!</v>
      </c>
      <c r="R144" s="45">
        <v>105.6</v>
      </c>
    </row>
    <row r="145" spans="2:19" ht="69.75" hidden="1" customHeight="1">
      <c r="B145" s="50"/>
      <c r="C145" s="49"/>
      <c r="D145" s="46"/>
      <c r="E145" s="43" t="e">
        <f t="shared" si="25"/>
        <v>#DIV/0!</v>
      </c>
      <c r="F145" s="45">
        <v>108.5</v>
      </c>
      <c r="G145" s="45"/>
      <c r="H145" s="55" t="e">
        <f t="shared" si="26"/>
        <v>#DIV/0!</v>
      </c>
      <c r="I145" s="45">
        <v>105.1</v>
      </c>
      <c r="J145" s="45"/>
      <c r="K145" s="55" t="e">
        <f t="shared" si="27"/>
        <v>#DIV/0!</v>
      </c>
      <c r="L145" s="47">
        <v>105.3</v>
      </c>
      <c r="M145" s="45"/>
      <c r="N145" s="55" t="e">
        <f t="shared" si="28"/>
        <v>#DIV/0!</v>
      </c>
      <c r="O145" s="46">
        <v>105.5</v>
      </c>
      <c r="P145" s="45"/>
      <c r="Q145" s="55" t="e">
        <f t="shared" si="29"/>
        <v>#DIV/0!</v>
      </c>
      <c r="R145" s="45">
        <v>105.6</v>
      </c>
    </row>
    <row r="146" spans="2:19" ht="69.75" hidden="1" customHeight="1">
      <c r="B146" s="50"/>
      <c r="C146" s="49"/>
      <c r="D146" s="46"/>
      <c r="E146" s="43" t="e">
        <f t="shared" si="25"/>
        <v>#DIV/0!</v>
      </c>
      <c r="F146" s="45">
        <v>108.5</v>
      </c>
      <c r="G146" s="45"/>
      <c r="H146" s="55" t="e">
        <f t="shared" si="26"/>
        <v>#DIV/0!</v>
      </c>
      <c r="I146" s="45">
        <v>105.1</v>
      </c>
      <c r="J146" s="45"/>
      <c r="K146" s="55" t="e">
        <f t="shared" si="27"/>
        <v>#DIV/0!</v>
      </c>
      <c r="L146" s="47">
        <v>105.3</v>
      </c>
      <c r="M146" s="45"/>
      <c r="N146" s="55" t="e">
        <f t="shared" si="28"/>
        <v>#DIV/0!</v>
      </c>
      <c r="O146" s="46">
        <v>105.5</v>
      </c>
      <c r="P146" s="45"/>
      <c r="Q146" s="55" t="e">
        <f t="shared" si="29"/>
        <v>#DIV/0!</v>
      </c>
      <c r="R146" s="45">
        <v>105.6</v>
      </c>
    </row>
    <row r="147" spans="2:19" ht="69.75" hidden="1" customHeight="1">
      <c r="B147" s="50"/>
      <c r="C147" s="49"/>
      <c r="D147" s="46"/>
      <c r="E147" s="43" t="e">
        <f t="shared" si="25"/>
        <v>#DIV/0!</v>
      </c>
      <c r="F147" s="45">
        <v>108.5</v>
      </c>
      <c r="G147" s="45"/>
      <c r="H147" s="55" t="e">
        <f t="shared" si="26"/>
        <v>#DIV/0!</v>
      </c>
      <c r="I147" s="45">
        <v>105.1</v>
      </c>
      <c r="J147" s="45"/>
      <c r="K147" s="55" t="e">
        <f t="shared" si="27"/>
        <v>#DIV/0!</v>
      </c>
      <c r="L147" s="47">
        <v>105.3</v>
      </c>
      <c r="M147" s="45"/>
      <c r="N147" s="55" t="e">
        <f t="shared" si="28"/>
        <v>#DIV/0!</v>
      </c>
      <c r="O147" s="46">
        <v>105.5</v>
      </c>
      <c r="P147" s="45"/>
      <c r="Q147" s="55" t="e">
        <f t="shared" si="29"/>
        <v>#DIV/0!</v>
      </c>
      <c r="R147" s="45">
        <v>105.6</v>
      </c>
    </row>
    <row r="148" spans="2:19" ht="69.75" hidden="1" customHeight="1">
      <c r="B148" s="50"/>
      <c r="C148" s="49"/>
      <c r="D148" s="46"/>
      <c r="E148" s="43" t="e">
        <f t="shared" si="25"/>
        <v>#DIV/0!</v>
      </c>
      <c r="F148" s="45">
        <v>108.5</v>
      </c>
      <c r="G148" s="45"/>
      <c r="H148" s="55" t="e">
        <f t="shared" si="26"/>
        <v>#DIV/0!</v>
      </c>
      <c r="I148" s="45">
        <v>105.1</v>
      </c>
      <c r="J148" s="45"/>
      <c r="K148" s="55" t="e">
        <f t="shared" si="27"/>
        <v>#DIV/0!</v>
      </c>
      <c r="L148" s="47">
        <v>105.3</v>
      </c>
      <c r="M148" s="45"/>
      <c r="N148" s="55" t="e">
        <f t="shared" si="28"/>
        <v>#DIV/0!</v>
      </c>
      <c r="O148" s="46">
        <v>105.5</v>
      </c>
      <c r="P148" s="45"/>
      <c r="Q148" s="55" t="e">
        <f t="shared" si="29"/>
        <v>#DIV/0!</v>
      </c>
      <c r="R148" s="45">
        <v>105.6</v>
      </c>
    </row>
    <row r="149" spans="2:19" ht="69.75" hidden="1" customHeight="1">
      <c r="B149" s="50"/>
      <c r="C149" s="49"/>
      <c r="D149" s="46"/>
      <c r="E149" s="43" t="e">
        <f t="shared" si="25"/>
        <v>#DIV/0!</v>
      </c>
      <c r="F149" s="45">
        <v>108.5</v>
      </c>
      <c r="G149" s="45"/>
      <c r="H149" s="55" t="e">
        <f t="shared" si="26"/>
        <v>#DIV/0!</v>
      </c>
      <c r="I149" s="45">
        <v>105.1</v>
      </c>
      <c r="J149" s="45"/>
      <c r="K149" s="55" t="e">
        <f t="shared" si="27"/>
        <v>#DIV/0!</v>
      </c>
      <c r="L149" s="47">
        <v>105.3</v>
      </c>
      <c r="M149" s="45"/>
      <c r="N149" s="55" t="e">
        <f t="shared" si="28"/>
        <v>#DIV/0!</v>
      </c>
      <c r="O149" s="46">
        <v>105.5</v>
      </c>
      <c r="P149" s="45"/>
      <c r="Q149" s="55" t="e">
        <f t="shared" si="29"/>
        <v>#DIV/0!</v>
      </c>
      <c r="R149" s="45">
        <v>105.6</v>
      </c>
    </row>
    <row r="150" spans="2:19" ht="28.5" customHeight="1">
      <c r="B150" s="50" t="s">
        <v>63</v>
      </c>
      <c r="C150" s="49" t="s">
        <v>22</v>
      </c>
      <c r="D150" s="46">
        <v>882</v>
      </c>
      <c r="E150" s="43" t="e">
        <f t="shared" si="25"/>
        <v>#DIV/0!</v>
      </c>
      <c r="F150" s="45">
        <v>108.5</v>
      </c>
      <c r="G150" s="45"/>
      <c r="H150" s="55">
        <f t="shared" si="26"/>
        <v>0</v>
      </c>
      <c r="I150" s="45">
        <v>105.1</v>
      </c>
      <c r="J150" s="45"/>
      <c r="K150" s="55" t="e">
        <f t="shared" si="27"/>
        <v>#DIV/0!</v>
      </c>
      <c r="L150" s="47">
        <v>105.3</v>
      </c>
      <c r="M150" s="45"/>
      <c r="N150" s="55" t="e">
        <f t="shared" si="28"/>
        <v>#DIV/0!</v>
      </c>
      <c r="O150" s="46">
        <v>105.5</v>
      </c>
      <c r="P150" s="45"/>
      <c r="Q150" s="55" t="e">
        <f t="shared" si="29"/>
        <v>#DIV/0!</v>
      </c>
      <c r="R150" s="45">
        <v>105.6</v>
      </c>
    </row>
    <row r="151" spans="2:19" ht="69.75" hidden="1" customHeight="1">
      <c r="B151" s="24" t="s">
        <v>64</v>
      </c>
      <c r="C151" s="11" t="s">
        <v>65</v>
      </c>
      <c r="D151" s="43">
        <f>D152+D153</f>
        <v>0</v>
      </c>
      <c r="E151" s="43" t="e">
        <f t="shared" si="25"/>
        <v>#DIV/0!</v>
      </c>
      <c r="F151" s="43">
        <v>108.5</v>
      </c>
      <c r="G151" s="43">
        <f t="shared" ref="G151:P151" si="30">G152+G153</f>
        <v>0</v>
      </c>
      <c r="H151" s="54" t="e">
        <f t="shared" si="26"/>
        <v>#DIV/0!</v>
      </c>
      <c r="I151" s="30">
        <v>105.1</v>
      </c>
      <c r="J151" s="43">
        <f t="shared" si="30"/>
        <v>0</v>
      </c>
      <c r="K151" s="54" t="e">
        <f t="shared" si="27"/>
        <v>#DIV/0!</v>
      </c>
      <c r="L151" s="32">
        <v>105.3</v>
      </c>
      <c r="M151" s="43">
        <f t="shared" si="30"/>
        <v>0</v>
      </c>
      <c r="N151" s="54" t="e">
        <f t="shared" si="28"/>
        <v>#DIV/0!</v>
      </c>
      <c r="O151" s="43">
        <v>105.5</v>
      </c>
      <c r="P151" s="43">
        <f t="shared" si="30"/>
        <v>0</v>
      </c>
      <c r="Q151" s="54" t="e">
        <f t="shared" si="29"/>
        <v>#DIV/0!</v>
      </c>
      <c r="R151" s="30">
        <v>105.6</v>
      </c>
    </row>
    <row r="152" spans="2:19" ht="69.75" hidden="1" customHeight="1">
      <c r="B152" s="50"/>
      <c r="C152" s="49"/>
      <c r="D152" s="46"/>
      <c r="E152" s="43" t="e">
        <f t="shared" si="25"/>
        <v>#DIV/0!</v>
      </c>
      <c r="F152" s="45">
        <v>108.5</v>
      </c>
      <c r="G152" s="45"/>
      <c r="H152" s="55" t="e">
        <f t="shared" si="26"/>
        <v>#DIV/0!</v>
      </c>
      <c r="I152" s="45">
        <v>105.1</v>
      </c>
      <c r="J152" s="45"/>
      <c r="K152" s="55" t="e">
        <f t="shared" si="27"/>
        <v>#DIV/0!</v>
      </c>
      <c r="L152" s="47">
        <v>105.3</v>
      </c>
      <c r="M152" s="45"/>
      <c r="N152" s="55" t="e">
        <f t="shared" si="28"/>
        <v>#DIV/0!</v>
      </c>
      <c r="O152" s="46">
        <v>105.5</v>
      </c>
      <c r="P152" s="45"/>
      <c r="Q152" s="55" t="e">
        <f t="shared" si="29"/>
        <v>#DIV/0!</v>
      </c>
      <c r="R152" s="45">
        <v>105.6</v>
      </c>
    </row>
    <row r="153" spans="2:19" ht="69.75" hidden="1" customHeight="1">
      <c r="B153" s="50"/>
      <c r="C153" s="49"/>
      <c r="D153" s="46"/>
      <c r="E153" s="43" t="e">
        <f t="shared" si="25"/>
        <v>#DIV/0!</v>
      </c>
      <c r="F153" s="45">
        <v>108.5</v>
      </c>
      <c r="G153" s="45"/>
      <c r="H153" s="55" t="e">
        <f t="shared" si="26"/>
        <v>#DIV/0!</v>
      </c>
      <c r="I153" s="45">
        <v>105.1</v>
      </c>
      <c r="J153" s="45"/>
      <c r="K153" s="55" t="e">
        <f t="shared" si="27"/>
        <v>#DIV/0!</v>
      </c>
      <c r="L153" s="47">
        <v>105.3</v>
      </c>
      <c r="M153" s="45"/>
      <c r="N153" s="55" t="e">
        <f t="shared" si="28"/>
        <v>#DIV/0!</v>
      </c>
      <c r="O153" s="46">
        <v>105.5</v>
      </c>
      <c r="P153" s="45"/>
      <c r="Q153" s="55" t="e">
        <f t="shared" si="29"/>
        <v>#DIV/0!</v>
      </c>
      <c r="R153" s="45">
        <v>105.6</v>
      </c>
    </row>
    <row r="154" spans="2:19" ht="36" hidden="1" customHeight="1">
      <c r="B154" s="50" t="s">
        <v>66</v>
      </c>
      <c r="C154" s="49" t="s">
        <v>22</v>
      </c>
      <c r="D154" s="46"/>
      <c r="E154" s="43" t="e">
        <f t="shared" si="25"/>
        <v>#DIV/0!</v>
      </c>
      <c r="F154" s="45">
        <v>108.5</v>
      </c>
      <c r="G154" s="45"/>
      <c r="H154" s="55" t="e">
        <f t="shared" si="26"/>
        <v>#DIV/0!</v>
      </c>
      <c r="I154" s="45">
        <v>105.1</v>
      </c>
      <c r="J154" s="45"/>
      <c r="K154" s="55" t="e">
        <f t="shared" si="27"/>
        <v>#DIV/0!</v>
      </c>
      <c r="L154" s="47">
        <v>105.3</v>
      </c>
      <c r="M154" s="45"/>
      <c r="N154" s="55" t="e">
        <f t="shared" si="28"/>
        <v>#DIV/0!</v>
      </c>
      <c r="O154" s="46">
        <v>105.5</v>
      </c>
      <c r="P154" s="45"/>
      <c r="Q154" s="55" t="e">
        <f t="shared" si="29"/>
        <v>#DIV/0!</v>
      </c>
      <c r="R154" s="45">
        <v>105.6</v>
      </c>
    </row>
    <row r="155" spans="2:19" ht="36" customHeight="1">
      <c r="B155" s="24" t="s">
        <v>67</v>
      </c>
      <c r="C155" s="11" t="s">
        <v>17</v>
      </c>
      <c r="D155" s="43">
        <f>D156+D157</f>
        <v>374</v>
      </c>
      <c r="E155" s="43">
        <f t="shared" si="25"/>
        <v>114.9</v>
      </c>
      <c r="F155" s="43">
        <v>108.5</v>
      </c>
      <c r="G155" s="43">
        <f t="shared" ref="G155:P155" si="31">G156+G157</f>
        <v>400.4</v>
      </c>
      <c r="H155" s="54">
        <f t="shared" si="26"/>
        <v>101.86377119829854</v>
      </c>
      <c r="I155" s="30">
        <v>105.1</v>
      </c>
      <c r="J155" s="43">
        <f t="shared" si="31"/>
        <v>430</v>
      </c>
      <c r="K155" s="54">
        <f t="shared" si="27"/>
        <v>101.98728147446097</v>
      </c>
      <c r="L155" s="32">
        <v>105.3</v>
      </c>
      <c r="M155" s="43">
        <f t="shared" si="31"/>
        <v>460</v>
      </c>
      <c r="N155" s="54">
        <f t="shared" si="28"/>
        <v>101.39975752231895</v>
      </c>
      <c r="O155" s="43">
        <v>105.5</v>
      </c>
      <c r="P155" s="43">
        <f t="shared" si="31"/>
        <v>480</v>
      </c>
      <c r="Q155" s="54">
        <f t="shared" si="29"/>
        <v>98.814229249011859</v>
      </c>
      <c r="R155" s="30">
        <v>105.6</v>
      </c>
      <c r="S155" s="42">
        <v>300</v>
      </c>
    </row>
    <row r="156" spans="2:19" ht="35.25" customHeight="1">
      <c r="B156" s="50"/>
      <c r="C156" s="65" t="s">
        <v>156</v>
      </c>
      <c r="D156" s="60">
        <v>374</v>
      </c>
      <c r="E156" s="43">
        <f t="shared" si="25"/>
        <v>114.9</v>
      </c>
      <c r="F156" s="45">
        <v>108.5</v>
      </c>
      <c r="G156" s="45">
        <v>400.4</v>
      </c>
      <c r="H156" s="55">
        <f t="shared" si="26"/>
        <v>101.86377119829854</v>
      </c>
      <c r="I156" s="45">
        <v>105.1</v>
      </c>
      <c r="J156" s="45">
        <v>430</v>
      </c>
      <c r="K156" s="55">
        <f t="shared" si="27"/>
        <v>101.98728147446097</v>
      </c>
      <c r="L156" s="47">
        <v>105.3</v>
      </c>
      <c r="M156" s="45">
        <v>460</v>
      </c>
      <c r="N156" s="55">
        <f t="shared" si="28"/>
        <v>101.39975752231895</v>
      </c>
      <c r="O156" s="46">
        <v>105.5</v>
      </c>
      <c r="P156" s="45">
        <v>480</v>
      </c>
      <c r="Q156" s="55">
        <f t="shared" si="29"/>
        <v>98.814229249011859</v>
      </c>
      <c r="R156" s="45">
        <v>105.6</v>
      </c>
      <c r="S156" s="42">
        <v>300</v>
      </c>
    </row>
    <row r="157" spans="2:19" ht="69.75" hidden="1" customHeight="1">
      <c r="B157" s="50"/>
      <c r="C157" s="49"/>
      <c r="D157" s="46"/>
      <c r="E157" s="43" t="e">
        <f t="shared" si="25"/>
        <v>#DIV/0!</v>
      </c>
      <c r="F157" s="45">
        <v>108.5</v>
      </c>
      <c r="G157" s="45"/>
      <c r="H157" s="55" t="e">
        <f t="shared" si="26"/>
        <v>#DIV/0!</v>
      </c>
      <c r="I157" s="45">
        <v>105.1</v>
      </c>
      <c r="J157" s="45"/>
      <c r="K157" s="55" t="e">
        <f t="shared" si="27"/>
        <v>#DIV/0!</v>
      </c>
      <c r="L157" s="47">
        <v>105.3</v>
      </c>
      <c r="M157" s="45"/>
      <c r="N157" s="55" t="e">
        <f t="shared" si="28"/>
        <v>#DIV/0!</v>
      </c>
      <c r="O157" s="46">
        <v>105.5</v>
      </c>
      <c r="P157" s="45"/>
      <c r="Q157" s="55" t="e">
        <f t="shared" si="29"/>
        <v>#DIV/0!</v>
      </c>
      <c r="R157" s="45">
        <v>105.6</v>
      </c>
    </row>
    <row r="158" spans="2:19" ht="31.5" customHeight="1">
      <c r="B158" s="50" t="s">
        <v>68</v>
      </c>
      <c r="C158" s="49" t="s">
        <v>22</v>
      </c>
      <c r="D158" s="46"/>
      <c r="E158" s="43" t="e">
        <f t="shared" si="25"/>
        <v>#DIV/0!</v>
      </c>
      <c r="F158" s="45">
        <v>108.5</v>
      </c>
      <c r="G158" s="45"/>
      <c r="H158" s="55" t="e">
        <f t="shared" si="26"/>
        <v>#DIV/0!</v>
      </c>
      <c r="I158" s="45">
        <v>105.1</v>
      </c>
      <c r="J158" s="45"/>
      <c r="K158" s="55" t="e">
        <f t="shared" si="27"/>
        <v>#DIV/0!</v>
      </c>
      <c r="L158" s="47">
        <v>105.3</v>
      </c>
      <c r="M158" s="45"/>
      <c r="N158" s="55" t="e">
        <f t="shared" si="28"/>
        <v>#DIV/0!</v>
      </c>
      <c r="O158" s="46">
        <v>105.5</v>
      </c>
      <c r="P158" s="45"/>
      <c r="Q158" s="55" t="e">
        <f t="shared" si="29"/>
        <v>#DIV/0!</v>
      </c>
      <c r="R158" s="45">
        <v>105.6</v>
      </c>
    </row>
    <row r="159" spans="2:19" ht="36" customHeight="1">
      <c r="B159" s="24" t="s">
        <v>69</v>
      </c>
      <c r="C159" s="11" t="s">
        <v>18</v>
      </c>
      <c r="D159" s="43">
        <f>D160</f>
        <v>0</v>
      </c>
      <c r="E159" s="43" t="e">
        <f t="shared" si="25"/>
        <v>#DIV/0!</v>
      </c>
      <c r="F159" s="43">
        <v>108.5</v>
      </c>
      <c r="G159" s="43">
        <f t="shared" ref="G159:P159" si="32">G160</f>
        <v>0</v>
      </c>
      <c r="H159" s="54" t="e">
        <f t="shared" si="26"/>
        <v>#DIV/0!</v>
      </c>
      <c r="I159" s="30">
        <v>105.1</v>
      </c>
      <c r="J159" s="43">
        <f t="shared" si="32"/>
        <v>0</v>
      </c>
      <c r="K159" s="54" t="e">
        <f t="shared" si="27"/>
        <v>#DIV/0!</v>
      </c>
      <c r="L159" s="32">
        <v>105.3</v>
      </c>
      <c r="M159" s="43">
        <f t="shared" si="32"/>
        <v>0</v>
      </c>
      <c r="N159" s="54" t="e">
        <f t="shared" si="28"/>
        <v>#DIV/0!</v>
      </c>
      <c r="O159" s="43">
        <v>105.5</v>
      </c>
      <c r="P159" s="43">
        <f t="shared" si="32"/>
        <v>0</v>
      </c>
      <c r="Q159" s="54" t="e">
        <f t="shared" si="29"/>
        <v>#DIV/0!</v>
      </c>
      <c r="R159" s="30">
        <v>105.6</v>
      </c>
    </row>
    <row r="160" spans="2:19" ht="69.75" hidden="1" customHeight="1">
      <c r="B160" s="50"/>
      <c r="C160" s="49"/>
      <c r="D160" s="46"/>
      <c r="E160" s="43" t="e">
        <f t="shared" si="25"/>
        <v>#DIV/0!</v>
      </c>
      <c r="F160" s="45">
        <v>106.7</v>
      </c>
      <c r="G160" s="45"/>
      <c r="H160" s="55" t="e">
        <f t="shared" si="26"/>
        <v>#DIV/0!</v>
      </c>
      <c r="I160" s="45">
        <v>105.1</v>
      </c>
      <c r="J160" s="45"/>
      <c r="K160" s="55" t="e">
        <f t="shared" si="27"/>
        <v>#DIV/0!</v>
      </c>
      <c r="L160" s="47">
        <v>105.3</v>
      </c>
      <c r="M160" s="45"/>
      <c r="N160" s="55" t="e">
        <f t="shared" si="28"/>
        <v>#DIV/0!</v>
      </c>
      <c r="O160" s="46">
        <v>105.5</v>
      </c>
      <c r="P160" s="45"/>
      <c r="Q160" s="55" t="e">
        <f t="shared" si="29"/>
        <v>#DIV/0!</v>
      </c>
      <c r="R160" s="45">
        <v>105.6</v>
      </c>
    </row>
    <row r="161" spans="2:19" ht="35.25" customHeight="1">
      <c r="B161" s="50" t="s">
        <v>70</v>
      </c>
      <c r="C161" s="49" t="s">
        <v>22</v>
      </c>
      <c r="D161" s="46"/>
      <c r="E161" s="43" t="e">
        <f t="shared" si="25"/>
        <v>#DIV/0!</v>
      </c>
      <c r="F161" s="45">
        <v>106.7</v>
      </c>
      <c r="G161" s="45"/>
      <c r="H161" s="55" t="e">
        <f t="shared" si="26"/>
        <v>#DIV/0!</v>
      </c>
      <c r="I161" s="45">
        <v>105.1</v>
      </c>
      <c r="J161" s="45"/>
      <c r="K161" s="55" t="e">
        <f t="shared" si="27"/>
        <v>#DIV/0!</v>
      </c>
      <c r="L161" s="47">
        <v>105.3</v>
      </c>
      <c r="M161" s="45"/>
      <c r="N161" s="55" t="e">
        <f t="shared" si="28"/>
        <v>#DIV/0!</v>
      </c>
      <c r="O161" s="46">
        <v>105.5</v>
      </c>
      <c r="P161" s="45"/>
      <c r="Q161" s="55" t="e">
        <f t="shared" si="29"/>
        <v>#DIV/0!</v>
      </c>
      <c r="R161" s="45">
        <v>105.6</v>
      </c>
    </row>
    <row r="162" spans="2:19" ht="36" customHeight="1">
      <c r="B162" s="24" t="s">
        <v>71</v>
      </c>
      <c r="C162" s="11" t="s">
        <v>131</v>
      </c>
      <c r="D162" s="43">
        <f>D163</f>
        <v>0</v>
      </c>
      <c r="E162" s="43" t="e">
        <f t="shared" si="25"/>
        <v>#DIV/0!</v>
      </c>
      <c r="F162" s="43">
        <v>106.7</v>
      </c>
      <c r="G162" s="43">
        <f t="shared" ref="G162:P162" si="33">G163</f>
        <v>0</v>
      </c>
      <c r="H162" s="54" t="e">
        <f t="shared" si="26"/>
        <v>#DIV/0!</v>
      </c>
      <c r="I162" s="30">
        <v>105.1</v>
      </c>
      <c r="J162" s="43">
        <f t="shared" si="33"/>
        <v>0</v>
      </c>
      <c r="K162" s="54" t="e">
        <f t="shared" si="27"/>
        <v>#DIV/0!</v>
      </c>
      <c r="L162" s="32">
        <v>105.3</v>
      </c>
      <c r="M162" s="43">
        <f t="shared" si="33"/>
        <v>0</v>
      </c>
      <c r="N162" s="54" t="e">
        <f t="shared" si="28"/>
        <v>#DIV/0!</v>
      </c>
      <c r="O162" s="43">
        <v>105.5</v>
      </c>
      <c r="P162" s="43">
        <f t="shared" si="33"/>
        <v>0</v>
      </c>
      <c r="Q162" s="54" t="e">
        <f t="shared" si="29"/>
        <v>#DIV/0!</v>
      </c>
      <c r="R162" s="30">
        <v>105.6</v>
      </c>
    </row>
    <row r="163" spans="2:19" ht="69.75" hidden="1" customHeight="1">
      <c r="B163" s="50"/>
      <c r="C163" s="64"/>
      <c r="D163" s="62"/>
      <c r="E163" s="43" t="e">
        <f t="shared" si="25"/>
        <v>#DIV/0!</v>
      </c>
      <c r="F163" s="45">
        <v>108.5</v>
      </c>
      <c r="G163" s="45"/>
      <c r="H163" s="55" t="e">
        <f t="shared" si="26"/>
        <v>#DIV/0!</v>
      </c>
      <c r="I163" s="45">
        <v>105.1</v>
      </c>
      <c r="J163" s="45"/>
      <c r="K163" s="55" t="e">
        <f t="shared" si="27"/>
        <v>#DIV/0!</v>
      </c>
      <c r="L163" s="47">
        <v>105.3</v>
      </c>
      <c r="M163" s="45"/>
      <c r="N163" s="55" t="e">
        <f t="shared" si="28"/>
        <v>#DIV/0!</v>
      </c>
      <c r="O163" s="46">
        <v>105.5</v>
      </c>
      <c r="P163" s="45"/>
      <c r="Q163" s="55" t="e">
        <f t="shared" si="29"/>
        <v>#DIV/0!</v>
      </c>
      <c r="R163" s="45">
        <v>105.6</v>
      </c>
    </row>
    <row r="164" spans="2:19" ht="39" customHeight="1">
      <c r="B164" s="25" t="s">
        <v>72</v>
      </c>
      <c r="C164" s="49" t="s">
        <v>22</v>
      </c>
      <c r="D164" s="46"/>
      <c r="E164" s="43" t="e">
        <f t="shared" si="25"/>
        <v>#DIV/0!</v>
      </c>
      <c r="F164" s="45">
        <v>108.5</v>
      </c>
      <c r="G164" s="45"/>
      <c r="H164" s="55" t="e">
        <f t="shared" si="26"/>
        <v>#DIV/0!</v>
      </c>
      <c r="I164" s="45">
        <v>105.1</v>
      </c>
      <c r="J164" s="45"/>
      <c r="K164" s="55" t="e">
        <f t="shared" si="27"/>
        <v>#DIV/0!</v>
      </c>
      <c r="L164" s="47">
        <v>105.3</v>
      </c>
      <c r="M164" s="45"/>
      <c r="N164" s="55" t="e">
        <f t="shared" si="28"/>
        <v>#DIV/0!</v>
      </c>
      <c r="O164" s="46">
        <v>105.5</v>
      </c>
      <c r="P164" s="45"/>
      <c r="Q164" s="55" t="e">
        <f t="shared" si="29"/>
        <v>#DIV/0!</v>
      </c>
      <c r="R164" s="45">
        <v>105.6</v>
      </c>
    </row>
    <row r="165" spans="2:19" ht="36" customHeight="1">
      <c r="B165" s="24" t="s">
        <v>73</v>
      </c>
      <c r="C165" s="11" t="s">
        <v>74</v>
      </c>
      <c r="D165" s="43">
        <f>D166</f>
        <v>954</v>
      </c>
      <c r="E165" s="43">
        <f t="shared" si="25"/>
        <v>1542.6</v>
      </c>
      <c r="F165" s="43">
        <v>108.5</v>
      </c>
      <c r="G165" s="43">
        <f t="shared" ref="G165:P165" si="34">G166</f>
        <v>1011</v>
      </c>
      <c r="H165" s="54">
        <f t="shared" si="26"/>
        <v>100.83239083472466</v>
      </c>
      <c r="I165" s="30">
        <v>105.1</v>
      </c>
      <c r="J165" s="43">
        <f t="shared" si="34"/>
        <v>1093</v>
      </c>
      <c r="K165" s="54">
        <f t="shared" si="27"/>
        <v>102.66930807649568</v>
      </c>
      <c r="L165" s="32">
        <v>105.3</v>
      </c>
      <c r="M165" s="43">
        <f t="shared" si="34"/>
        <v>1194</v>
      </c>
      <c r="N165" s="54">
        <f t="shared" si="28"/>
        <v>103.54561340369345</v>
      </c>
      <c r="O165" s="43">
        <v>105.5</v>
      </c>
      <c r="P165" s="43">
        <f t="shared" si="34"/>
        <v>1316</v>
      </c>
      <c r="Q165" s="54">
        <f t="shared" si="29"/>
        <v>104.372874473377</v>
      </c>
      <c r="R165" s="30">
        <v>105.6</v>
      </c>
      <c r="S165" s="42">
        <v>57</v>
      </c>
    </row>
    <row r="166" spans="2:19" s="12" customFormat="1" ht="39" customHeight="1">
      <c r="B166" s="50"/>
      <c r="C166" s="65" t="s">
        <v>145</v>
      </c>
      <c r="D166" s="60">
        <v>954</v>
      </c>
      <c r="E166" s="43">
        <f t="shared" si="25"/>
        <v>1542.6</v>
      </c>
      <c r="F166" s="45">
        <v>108.5</v>
      </c>
      <c r="G166" s="45">
        <v>1011</v>
      </c>
      <c r="H166" s="55">
        <f t="shared" si="26"/>
        <v>100.83239083472466</v>
      </c>
      <c r="I166" s="45">
        <v>105.1</v>
      </c>
      <c r="J166" s="45">
        <v>1093</v>
      </c>
      <c r="K166" s="55">
        <f t="shared" si="27"/>
        <v>102.66930807649568</v>
      </c>
      <c r="L166" s="47">
        <v>105.3</v>
      </c>
      <c r="M166" s="45">
        <v>1194</v>
      </c>
      <c r="N166" s="55">
        <f t="shared" si="28"/>
        <v>103.54561340369345</v>
      </c>
      <c r="O166" s="46">
        <v>105.5</v>
      </c>
      <c r="P166" s="45">
        <v>1316</v>
      </c>
      <c r="Q166" s="55">
        <f t="shared" si="29"/>
        <v>104.372874473377</v>
      </c>
      <c r="R166" s="45">
        <v>105.6</v>
      </c>
      <c r="S166" s="12">
        <v>57</v>
      </c>
    </row>
    <row r="167" spans="2:19" s="12" customFormat="1" ht="36" customHeight="1">
      <c r="B167" s="50" t="s">
        <v>75</v>
      </c>
      <c r="C167" s="49" t="s">
        <v>22</v>
      </c>
      <c r="D167" s="46"/>
      <c r="E167" s="43" t="e">
        <f t="shared" si="25"/>
        <v>#DIV/0!</v>
      </c>
      <c r="F167" s="45">
        <v>108.5</v>
      </c>
      <c r="G167" s="45"/>
      <c r="H167" s="55" t="e">
        <f t="shared" si="26"/>
        <v>#DIV/0!</v>
      </c>
      <c r="I167" s="45">
        <v>105.1</v>
      </c>
      <c r="J167" s="45"/>
      <c r="K167" s="55" t="e">
        <f t="shared" si="27"/>
        <v>#DIV/0!</v>
      </c>
      <c r="L167" s="47">
        <v>105.3</v>
      </c>
      <c r="M167" s="45"/>
      <c r="N167" s="55" t="e">
        <f t="shared" si="28"/>
        <v>#DIV/0!</v>
      </c>
      <c r="O167" s="46">
        <v>105.5</v>
      </c>
      <c r="P167" s="45"/>
      <c r="Q167" s="55" t="e">
        <f t="shared" si="29"/>
        <v>#DIV/0!</v>
      </c>
      <c r="R167" s="45">
        <v>105.6</v>
      </c>
    </row>
    <row r="168" spans="2:19" s="12" customFormat="1" ht="46.5" customHeight="1">
      <c r="B168" s="24" t="s">
        <v>76</v>
      </c>
      <c r="C168" s="11" t="s">
        <v>77</v>
      </c>
      <c r="D168" s="43">
        <f>D169</f>
        <v>2625</v>
      </c>
      <c r="E168" s="43">
        <f t="shared" si="25"/>
        <v>5.2</v>
      </c>
      <c r="F168" s="43">
        <v>108.5</v>
      </c>
      <c r="G168" s="43">
        <f t="shared" ref="G168:P168" si="35">G169</f>
        <v>2800</v>
      </c>
      <c r="H168" s="54">
        <f t="shared" si="26"/>
        <v>101.4906438312718</v>
      </c>
      <c r="I168" s="30">
        <v>105.1</v>
      </c>
      <c r="J168" s="43">
        <f t="shared" si="35"/>
        <v>3000</v>
      </c>
      <c r="K168" s="54">
        <f t="shared" si="27"/>
        <v>101.75010175010175</v>
      </c>
      <c r="L168" s="32">
        <v>105.3</v>
      </c>
      <c r="M168" s="43">
        <f t="shared" si="35"/>
        <v>3500</v>
      </c>
      <c r="N168" s="54">
        <f t="shared" si="28"/>
        <v>110.58451816745657</v>
      </c>
      <c r="O168" s="43">
        <v>105.5</v>
      </c>
      <c r="P168" s="43">
        <f t="shared" si="35"/>
        <v>4000</v>
      </c>
      <c r="Q168" s="54">
        <f t="shared" si="29"/>
        <v>108.22510822510822</v>
      </c>
      <c r="R168" s="30">
        <v>105.6</v>
      </c>
      <c r="S168" s="12">
        <v>46083</v>
      </c>
    </row>
    <row r="169" spans="2:19" s="12" customFormat="1" ht="17.25" customHeight="1">
      <c r="B169" s="50"/>
      <c r="C169" s="64" t="s">
        <v>146</v>
      </c>
      <c r="D169" s="62">
        <v>2625</v>
      </c>
      <c r="E169" s="43">
        <f t="shared" si="25"/>
        <v>5.2</v>
      </c>
      <c r="F169" s="45">
        <v>108.5</v>
      </c>
      <c r="G169" s="45">
        <v>2800</v>
      </c>
      <c r="H169" s="55">
        <f t="shared" si="26"/>
        <v>101.4906438312718</v>
      </c>
      <c r="I169" s="45">
        <v>105.1</v>
      </c>
      <c r="J169" s="45">
        <v>3000</v>
      </c>
      <c r="K169" s="55">
        <f t="shared" si="27"/>
        <v>101.75010175010175</v>
      </c>
      <c r="L169" s="47">
        <v>105.3</v>
      </c>
      <c r="M169" s="45">
        <v>3500</v>
      </c>
      <c r="N169" s="55">
        <f t="shared" si="28"/>
        <v>110.58451816745657</v>
      </c>
      <c r="O169" s="46">
        <v>105.5</v>
      </c>
      <c r="P169" s="45">
        <v>4000</v>
      </c>
      <c r="Q169" s="55">
        <f t="shared" si="29"/>
        <v>108.22510822510822</v>
      </c>
      <c r="R169" s="45">
        <v>105.6</v>
      </c>
      <c r="S169" s="12">
        <v>46083</v>
      </c>
    </row>
    <row r="170" spans="2:19" s="12" customFormat="1" ht="36" customHeight="1">
      <c r="B170" s="23" t="s">
        <v>78</v>
      </c>
      <c r="C170" s="49" t="s">
        <v>22</v>
      </c>
      <c r="D170" s="46">
        <v>930</v>
      </c>
      <c r="E170" s="43">
        <f t="shared" si="25"/>
        <v>1.9</v>
      </c>
      <c r="F170" s="45">
        <v>108.5</v>
      </c>
      <c r="G170" s="45"/>
      <c r="H170" s="55">
        <f t="shared" si="26"/>
        <v>0</v>
      </c>
      <c r="I170" s="45">
        <v>105.1</v>
      </c>
      <c r="J170" s="45"/>
      <c r="K170" s="55" t="e">
        <f t="shared" si="27"/>
        <v>#DIV/0!</v>
      </c>
      <c r="L170" s="47">
        <v>105.3</v>
      </c>
      <c r="M170" s="45"/>
      <c r="N170" s="55" t="e">
        <f t="shared" si="28"/>
        <v>#DIV/0!</v>
      </c>
      <c r="O170" s="46">
        <v>105.5</v>
      </c>
      <c r="P170" s="45"/>
      <c r="Q170" s="55" t="e">
        <f t="shared" si="29"/>
        <v>#DIV/0!</v>
      </c>
      <c r="R170" s="45">
        <v>105.6</v>
      </c>
      <c r="S170" s="12">
        <v>45666</v>
      </c>
    </row>
    <row r="171" spans="2:19" s="12" customFormat="1" ht="47.25" customHeight="1">
      <c r="B171" s="21" t="s">
        <v>79</v>
      </c>
      <c r="C171" s="11" t="s">
        <v>132</v>
      </c>
      <c r="D171" s="43">
        <f>D172+D173+D174+D175</f>
        <v>17114.7</v>
      </c>
      <c r="E171" s="43">
        <f t="shared" si="25"/>
        <v>426.4</v>
      </c>
      <c r="F171" s="43">
        <v>108.5</v>
      </c>
      <c r="G171" s="43">
        <f t="shared" ref="G171:P171" si="36">G172+G173+G174+G175</f>
        <v>8427.5299999999988</v>
      </c>
      <c r="H171" s="55">
        <f t="shared" si="26"/>
        <v>46.852017871005515</v>
      </c>
      <c r="I171" s="43">
        <v>105.1</v>
      </c>
      <c r="J171" s="43">
        <f t="shared" si="36"/>
        <v>49254.8</v>
      </c>
      <c r="K171" s="55">
        <f t="shared" si="27"/>
        <v>555.03437554089817</v>
      </c>
      <c r="L171" s="43">
        <v>105.3</v>
      </c>
      <c r="M171" s="43">
        <f t="shared" si="36"/>
        <v>64000</v>
      </c>
      <c r="N171" s="55">
        <f t="shared" si="28"/>
        <v>123.16263005636961</v>
      </c>
      <c r="O171" s="43">
        <v>105.5</v>
      </c>
      <c r="P171" s="43">
        <f t="shared" si="36"/>
        <v>76950</v>
      </c>
      <c r="Q171" s="55">
        <f t="shared" si="29"/>
        <v>113.85830965909092</v>
      </c>
      <c r="R171" s="30">
        <v>105.6</v>
      </c>
      <c r="S171" s="12">
        <v>3698.9</v>
      </c>
    </row>
    <row r="172" spans="2:19" s="37" customFormat="1" ht="27" customHeight="1">
      <c r="B172" s="38"/>
      <c r="C172" s="34" t="s">
        <v>164</v>
      </c>
      <c r="D172" s="31">
        <v>415</v>
      </c>
      <c r="E172" s="43">
        <f t="shared" si="25"/>
        <v>23.7</v>
      </c>
      <c r="F172" s="31">
        <v>108.5</v>
      </c>
      <c r="G172" s="31">
        <v>430</v>
      </c>
      <c r="H172" s="55">
        <f t="shared" si="26"/>
        <v>98.58654408308783</v>
      </c>
      <c r="I172" s="45">
        <v>105.1</v>
      </c>
      <c r="J172" s="46">
        <v>450</v>
      </c>
      <c r="K172" s="55">
        <f t="shared" si="27"/>
        <v>99.383820314052883</v>
      </c>
      <c r="L172" s="47">
        <v>105.3</v>
      </c>
      <c r="M172" s="46">
        <v>500</v>
      </c>
      <c r="N172" s="55">
        <f t="shared" si="28"/>
        <v>105.318588730911</v>
      </c>
      <c r="O172" s="46">
        <v>105.5</v>
      </c>
      <c r="P172" s="46">
        <v>600</v>
      </c>
      <c r="Q172" s="55">
        <f t="shared" si="29"/>
        <v>113.63636363636364</v>
      </c>
      <c r="R172" s="45">
        <v>105.6</v>
      </c>
      <c r="S172" s="37">
        <v>1614</v>
      </c>
    </row>
    <row r="173" spans="2:19" s="37" customFormat="1" ht="48.75" customHeight="1">
      <c r="B173" s="38"/>
      <c r="C173" s="49" t="s">
        <v>163</v>
      </c>
      <c r="D173" s="46">
        <v>6772.7</v>
      </c>
      <c r="E173" s="43" t="e">
        <f t="shared" si="25"/>
        <v>#DIV/0!</v>
      </c>
      <c r="F173" s="31">
        <v>108.5</v>
      </c>
      <c r="G173" s="31"/>
      <c r="H173" s="55">
        <f t="shared" si="26"/>
        <v>0</v>
      </c>
      <c r="I173" s="45">
        <v>105.1</v>
      </c>
      <c r="J173" s="45">
        <v>29804.799999999999</v>
      </c>
      <c r="K173" s="55" t="e">
        <f t="shared" si="27"/>
        <v>#DIV/0!</v>
      </c>
      <c r="L173" s="47">
        <v>105.3</v>
      </c>
      <c r="M173" s="46">
        <v>63500</v>
      </c>
      <c r="N173" s="55">
        <f t="shared" si="28"/>
        <v>201.94590622891494</v>
      </c>
      <c r="O173" s="46">
        <v>105.5</v>
      </c>
      <c r="P173" s="46">
        <v>76350</v>
      </c>
      <c r="Q173" s="55">
        <f t="shared" si="29"/>
        <v>113.86005726556908</v>
      </c>
      <c r="R173" s="45">
        <v>105.6</v>
      </c>
    </row>
    <row r="174" spans="2:19" s="37" customFormat="1" ht="40.5" customHeight="1">
      <c r="B174" s="38"/>
      <c r="C174" s="34" t="s">
        <v>174</v>
      </c>
      <c r="D174" s="31">
        <v>9927</v>
      </c>
      <c r="E174" s="43" t="e">
        <f t="shared" si="25"/>
        <v>#DIV/0!</v>
      </c>
      <c r="F174" s="31">
        <v>108.5</v>
      </c>
      <c r="G174" s="31">
        <v>7997.53</v>
      </c>
      <c r="H174" s="55">
        <f t="shared" si="26"/>
        <v>76.654056055446446</v>
      </c>
      <c r="I174" s="45">
        <v>105.1</v>
      </c>
      <c r="J174" s="46">
        <v>19000</v>
      </c>
      <c r="K174" s="55">
        <f t="shared" si="27"/>
        <v>225.61571773224202</v>
      </c>
      <c r="L174" s="47">
        <v>105.3</v>
      </c>
      <c r="M174" s="46"/>
      <c r="N174" s="55">
        <f t="shared" si="28"/>
        <v>0</v>
      </c>
      <c r="O174" s="46">
        <v>105.5</v>
      </c>
      <c r="P174" s="46"/>
      <c r="Q174" s="55" t="e">
        <f t="shared" si="29"/>
        <v>#DIV/0!</v>
      </c>
      <c r="R174" s="45">
        <v>105.6</v>
      </c>
    </row>
    <row r="175" spans="2:19" s="12" customFormat="1" ht="31.5" hidden="1" customHeight="1">
      <c r="B175" s="23"/>
      <c r="C175" s="34"/>
      <c r="D175" s="46"/>
      <c r="E175" s="43" t="e">
        <f t="shared" si="25"/>
        <v>#DIV/0!</v>
      </c>
      <c r="F175" s="31">
        <v>108.5</v>
      </c>
      <c r="G175" s="45"/>
      <c r="H175" s="55" t="e">
        <f t="shared" si="26"/>
        <v>#DIV/0!</v>
      </c>
      <c r="I175" s="45">
        <v>105.1</v>
      </c>
      <c r="J175" s="45"/>
      <c r="K175" s="55" t="e">
        <f t="shared" si="27"/>
        <v>#DIV/0!</v>
      </c>
      <c r="L175" s="47">
        <v>105.3</v>
      </c>
      <c r="M175" s="45"/>
      <c r="N175" s="55" t="e">
        <f t="shared" si="28"/>
        <v>#DIV/0!</v>
      </c>
      <c r="O175" s="46">
        <v>105.5</v>
      </c>
      <c r="P175" s="45"/>
      <c r="Q175" s="55" t="e">
        <f t="shared" si="29"/>
        <v>#DIV/0!</v>
      </c>
      <c r="R175" s="45">
        <v>105.6</v>
      </c>
    </row>
    <row r="176" spans="2:19" s="12" customFormat="1" ht="34.5" customHeight="1">
      <c r="B176" s="23" t="s">
        <v>80</v>
      </c>
      <c r="C176" s="49" t="s">
        <v>22</v>
      </c>
      <c r="D176" s="46"/>
      <c r="E176" s="43" t="e">
        <f t="shared" si="25"/>
        <v>#DIV/0!</v>
      </c>
      <c r="F176" s="31">
        <v>108.5</v>
      </c>
      <c r="G176" s="45"/>
      <c r="H176" s="55" t="e">
        <f t="shared" si="26"/>
        <v>#DIV/0!</v>
      </c>
      <c r="I176" s="45">
        <v>105.1</v>
      </c>
      <c r="J176" s="45"/>
      <c r="K176" s="55" t="e">
        <f t="shared" si="27"/>
        <v>#DIV/0!</v>
      </c>
      <c r="L176" s="47">
        <v>105.3</v>
      </c>
      <c r="M176" s="45"/>
      <c r="N176" s="55" t="e">
        <f t="shared" si="28"/>
        <v>#DIV/0!</v>
      </c>
      <c r="O176" s="46">
        <v>105.5</v>
      </c>
      <c r="P176" s="45"/>
      <c r="Q176" s="55" t="e">
        <f t="shared" si="29"/>
        <v>#DIV/0!</v>
      </c>
      <c r="R176" s="45">
        <v>105.6</v>
      </c>
    </row>
    <row r="177" spans="2:19" ht="26.25" customHeight="1">
      <c r="B177" s="24" t="s">
        <v>81</v>
      </c>
      <c r="C177" s="11" t="s">
        <v>82</v>
      </c>
      <c r="D177" s="43">
        <f>D178+D179+D180+D181+D182+D183+D184+D185+D186+D187+D188+D189+D190+D191+D192+D193</f>
        <v>8722</v>
      </c>
      <c r="E177" s="43">
        <f t="shared" si="25"/>
        <v>158.6</v>
      </c>
      <c r="F177" s="43">
        <v>108.5</v>
      </c>
      <c r="G177" s="43">
        <f t="shared" ref="G177:P177" si="37">G178+G179+G180+G181+G182+G183+G184+G185+G186+G187+G188+G189+G190+G191+G192+G193</f>
        <v>9318</v>
      </c>
      <c r="H177" s="54">
        <f t="shared" si="26"/>
        <v>101.64918659923799</v>
      </c>
      <c r="I177" s="30">
        <v>105.1</v>
      </c>
      <c r="J177" s="43">
        <f t="shared" si="37"/>
        <v>10127</v>
      </c>
      <c r="K177" s="54">
        <f t="shared" si="27"/>
        <v>103.21189043375495</v>
      </c>
      <c r="L177" s="32">
        <v>105.3</v>
      </c>
      <c r="M177" s="43">
        <f t="shared" si="37"/>
        <v>10780</v>
      </c>
      <c r="N177" s="54">
        <f t="shared" si="28"/>
        <v>100.89868153128256</v>
      </c>
      <c r="O177" s="43">
        <v>105.5</v>
      </c>
      <c r="P177" s="43">
        <f t="shared" si="37"/>
        <v>11697</v>
      </c>
      <c r="Q177" s="54">
        <f t="shared" si="29"/>
        <v>102.75236127508856</v>
      </c>
      <c r="R177" s="30">
        <v>105.6</v>
      </c>
      <c r="S177" s="42">
        <v>5067</v>
      </c>
    </row>
    <row r="178" spans="2:19" s="12" customFormat="1" ht="32.25" customHeight="1">
      <c r="B178" s="50"/>
      <c r="C178" s="65" t="s">
        <v>147</v>
      </c>
      <c r="D178" s="60">
        <v>646</v>
      </c>
      <c r="E178" s="43">
        <f t="shared" si="25"/>
        <v>263.39999999999998</v>
      </c>
      <c r="F178" s="45">
        <v>108.5</v>
      </c>
      <c r="G178" s="45">
        <v>686</v>
      </c>
      <c r="H178" s="55">
        <f t="shared" si="26"/>
        <v>101.03896333434471</v>
      </c>
      <c r="I178" s="45">
        <v>105.1</v>
      </c>
      <c r="J178" s="45">
        <v>736</v>
      </c>
      <c r="K178" s="55">
        <f t="shared" si="27"/>
        <v>101.88853726268692</v>
      </c>
      <c r="L178" s="47">
        <v>105.3</v>
      </c>
      <c r="M178" s="45">
        <v>804</v>
      </c>
      <c r="N178" s="55">
        <f t="shared" si="28"/>
        <v>103.54419946424892</v>
      </c>
      <c r="O178" s="46">
        <v>105.5</v>
      </c>
      <c r="P178" s="45">
        <v>878</v>
      </c>
      <c r="Q178" s="55">
        <f t="shared" si="29"/>
        <v>103.41285994271071</v>
      </c>
      <c r="R178" s="45">
        <v>105.6</v>
      </c>
      <c r="S178" s="12">
        <v>226</v>
      </c>
    </row>
    <row r="179" spans="2:19" s="12" customFormat="1" ht="38.25" customHeight="1">
      <c r="B179" s="50"/>
      <c r="C179" s="65" t="s">
        <v>148</v>
      </c>
      <c r="D179" s="60">
        <v>3328</v>
      </c>
      <c r="E179" s="43">
        <f t="shared" si="25"/>
        <v>396.8</v>
      </c>
      <c r="F179" s="45">
        <v>108.5</v>
      </c>
      <c r="G179" s="45">
        <v>3562</v>
      </c>
      <c r="H179" s="55">
        <f t="shared" si="26"/>
        <v>101.83753568030447</v>
      </c>
      <c r="I179" s="45">
        <v>105.1</v>
      </c>
      <c r="J179" s="45">
        <v>3852</v>
      </c>
      <c r="K179" s="55">
        <f t="shared" si="27"/>
        <v>102.69847439976581</v>
      </c>
      <c r="L179" s="47">
        <v>105.3</v>
      </c>
      <c r="M179" s="45">
        <v>4165</v>
      </c>
      <c r="N179" s="55">
        <f t="shared" si="28"/>
        <v>102.48876683744027</v>
      </c>
      <c r="O179" s="46">
        <v>105.5</v>
      </c>
      <c r="P179" s="45">
        <v>4503</v>
      </c>
      <c r="Q179" s="55">
        <f t="shared" si="29"/>
        <v>102.38186183564333</v>
      </c>
      <c r="R179" s="45">
        <v>105.6</v>
      </c>
      <c r="S179" s="12">
        <v>773</v>
      </c>
    </row>
    <row r="180" spans="2:19" s="12" customFormat="1" ht="33.75" customHeight="1">
      <c r="B180" s="50"/>
      <c r="C180" s="65" t="s">
        <v>149</v>
      </c>
      <c r="D180" s="60">
        <v>2425</v>
      </c>
      <c r="E180" s="43">
        <f t="shared" si="25"/>
        <v>971.7</v>
      </c>
      <c r="F180" s="45">
        <v>108.5</v>
      </c>
      <c r="G180" s="45">
        <v>2596</v>
      </c>
      <c r="H180" s="55">
        <f t="shared" si="26"/>
        <v>101.85684718530219</v>
      </c>
      <c r="I180" s="45">
        <v>105.1</v>
      </c>
      <c r="J180" s="45">
        <v>2807</v>
      </c>
      <c r="K180" s="55">
        <f t="shared" si="27"/>
        <v>102.68555466295581</v>
      </c>
      <c r="L180" s="47">
        <v>105.3</v>
      </c>
      <c r="M180" s="45">
        <v>3035</v>
      </c>
      <c r="N180" s="55">
        <f t="shared" si="28"/>
        <v>102.48583010989789</v>
      </c>
      <c r="O180" s="46">
        <v>105.5</v>
      </c>
      <c r="P180" s="45">
        <v>3313</v>
      </c>
      <c r="Q180" s="55">
        <f t="shared" si="29"/>
        <v>103.37102491138735</v>
      </c>
      <c r="R180" s="45">
        <v>105.6</v>
      </c>
      <c r="S180" s="12">
        <v>230</v>
      </c>
    </row>
    <row r="181" spans="2:19" s="12" customFormat="1" ht="38.25" customHeight="1">
      <c r="B181" s="50"/>
      <c r="C181" s="65" t="s">
        <v>150</v>
      </c>
      <c r="D181" s="60">
        <v>413</v>
      </c>
      <c r="E181" s="43">
        <f t="shared" si="25"/>
        <v>15.5</v>
      </c>
      <c r="F181" s="45">
        <v>108.5</v>
      </c>
      <c r="G181" s="45">
        <v>438</v>
      </c>
      <c r="H181" s="55">
        <f t="shared" si="26"/>
        <v>100.90701119422756</v>
      </c>
      <c r="I181" s="45">
        <v>105.1</v>
      </c>
      <c r="J181" s="45">
        <v>464</v>
      </c>
      <c r="K181" s="55">
        <f t="shared" si="27"/>
        <v>100.60405798609756</v>
      </c>
      <c r="L181" s="47">
        <v>105.3</v>
      </c>
      <c r="M181" s="45">
        <v>492</v>
      </c>
      <c r="N181" s="55">
        <f t="shared" si="28"/>
        <v>100.50661872855041</v>
      </c>
      <c r="O181" s="46">
        <v>105.5</v>
      </c>
      <c r="P181" s="45">
        <v>521</v>
      </c>
      <c r="Q181" s="55">
        <f t="shared" si="29"/>
        <v>100.27870165065288</v>
      </c>
      <c r="R181" s="45">
        <v>105.6</v>
      </c>
      <c r="S181" s="12">
        <v>2457</v>
      </c>
    </row>
    <row r="182" spans="2:19" s="12" customFormat="1" ht="21.75" customHeight="1">
      <c r="B182" s="50"/>
      <c r="C182" s="65" t="s">
        <v>151</v>
      </c>
      <c r="D182" s="60">
        <v>504</v>
      </c>
      <c r="E182" s="43">
        <f t="shared" si="25"/>
        <v>91.1</v>
      </c>
      <c r="F182" s="45">
        <v>108.5</v>
      </c>
      <c r="G182" s="45">
        <v>545</v>
      </c>
      <c r="H182" s="55">
        <f t="shared" si="26"/>
        <v>102.88765046138977</v>
      </c>
      <c r="I182" s="45">
        <v>105.1</v>
      </c>
      <c r="J182" s="45">
        <v>589</v>
      </c>
      <c r="K182" s="55">
        <f t="shared" si="27"/>
        <v>102.63380293961333</v>
      </c>
      <c r="L182" s="47">
        <v>105.3</v>
      </c>
      <c r="M182" s="45">
        <v>643</v>
      </c>
      <c r="N182" s="55">
        <f t="shared" si="28"/>
        <v>103.47685449673718</v>
      </c>
      <c r="O182" s="46">
        <v>105.5</v>
      </c>
      <c r="P182" s="45">
        <v>709</v>
      </c>
      <c r="Q182" s="55">
        <f t="shared" si="29"/>
        <v>104.41703190536782</v>
      </c>
      <c r="R182" s="45">
        <v>105.6</v>
      </c>
      <c r="S182" s="12">
        <v>510</v>
      </c>
    </row>
    <row r="183" spans="2:19" s="12" customFormat="1" ht="31.5" customHeight="1">
      <c r="B183" s="50"/>
      <c r="C183" s="65" t="s">
        <v>152</v>
      </c>
      <c r="D183" s="60">
        <v>698</v>
      </c>
      <c r="E183" s="43">
        <f t="shared" si="25"/>
        <v>97.6</v>
      </c>
      <c r="F183" s="45">
        <v>108.5</v>
      </c>
      <c r="G183" s="45">
        <v>755</v>
      </c>
      <c r="H183" s="55">
        <f t="shared" si="26"/>
        <v>102.91740162868491</v>
      </c>
      <c r="I183" s="45">
        <v>105.1</v>
      </c>
      <c r="J183" s="45">
        <v>829</v>
      </c>
      <c r="K183" s="55">
        <f t="shared" si="27"/>
        <v>104.2747621114067</v>
      </c>
      <c r="L183" s="47">
        <v>105.3</v>
      </c>
      <c r="M183" s="45">
        <v>899</v>
      </c>
      <c r="N183" s="55">
        <f t="shared" si="28"/>
        <v>102.79043442965029</v>
      </c>
      <c r="O183" s="46">
        <v>105.5</v>
      </c>
      <c r="P183" s="45">
        <v>982</v>
      </c>
      <c r="Q183" s="55">
        <f t="shared" si="29"/>
        <v>103.43984899046077</v>
      </c>
      <c r="R183" s="45">
        <v>105.6</v>
      </c>
      <c r="S183" s="12">
        <v>659</v>
      </c>
    </row>
    <row r="184" spans="2:19" s="12" customFormat="1" ht="35.25" customHeight="1">
      <c r="B184" s="50"/>
      <c r="C184" s="65" t="s">
        <v>153</v>
      </c>
      <c r="D184" s="60">
        <v>14</v>
      </c>
      <c r="E184" s="43" t="e">
        <f t="shared" si="25"/>
        <v>#DIV/0!</v>
      </c>
      <c r="F184" s="45">
        <v>108.5</v>
      </c>
      <c r="G184" s="45">
        <v>15</v>
      </c>
      <c r="H184" s="55">
        <f t="shared" si="26"/>
        <v>101.94372706266141</v>
      </c>
      <c r="I184" s="45">
        <v>105.1</v>
      </c>
      <c r="J184" s="45">
        <v>17</v>
      </c>
      <c r="K184" s="55">
        <f t="shared" si="27"/>
        <v>107.62899651788541</v>
      </c>
      <c r="L184" s="47">
        <v>105.3</v>
      </c>
      <c r="M184" s="45">
        <v>20</v>
      </c>
      <c r="N184" s="55">
        <f t="shared" si="28"/>
        <v>111.51379983272929</v>
      </c>
      <c r="O184" s="46">
        <v>105.5</v>
      </c>
      <c r="P184" s="45">
        <v>25</v>
      </c>
      <c r="Q184" s="55">
        <f t="shared" si="29"/>
        <v>118.37121212121212</v>
      </c>
      <c r="R184" s="45">
        <v>105.6</v>
      </c>
    </row>
    <row r="185" spans="2:19" s="12" customFormat="1" ht="40.5" customHeight="1">
      <c r="B185" s="50"/>
      <c r="C185" s="66" t="s">
        <v>154</v>
      </c>
      <c r="D185" s="60">
        <v>102</v>
      </c>
      <c r="E185" s="43">
        <f t="shared" si="25"/>
        <v>58.8</v>
      </c>
      <c r="F185" s="45">
        <v>108.5</v>
      </c>
      <c r="G185" s="45">
        <v>108</v>
      </c>
      <c r="H185" s="55">
        <f t="shared" si="26"/>
        <v>100.74438909721835</v>
      </c>
      <c r="I185" s="45">
        <v>105.1</v>
      </c>
      <c r="J185" s="45">
        <v>115</v>
      </c>
      <c r="K185" s="55">
        <f t="shared" si="27"/>
        <v>101.12201470226164</v>
      </c>
      <c r="L185" s="47">
        <v>105.3</v>
      </c>
      <c r="M185" s="45">
        <v>121</v>
      </c>
      <c r="N185" s="55">
        <f t="shared" si="28"/>
        <v>99.732124459097449</v>
      </c>
      <c r="O185" s="46">
        <v>105.5</v>
      </c>
      <c r="P185" s="45">
        <v>129</v>
      </c>
      <c r="Q185" s="55">
        <f t="shared" si="29"/>
        <v>100.95792637114953</v>
      </c>
      <c r="R185" s="45">
        <v>105.6</v>
      </c>
      <c r="S185" s="12">
        <v>160</v>
      </c>
    </row>
    <row r="186" spans="2:19" s="12" customFormat="1" ht="18.75" customHeight="1">
      <c r="B186" s="50"/>
      <c r="C186" s="67" t="s">
        <v>155</v>
      </c>
      <c r="D186" s="60">
        <v>412</v>
      </c>
      <c r="E186" s="43">
        <f t="shared" si="25"/>
        <v>730.2</v>
      </c>
      <c r="F186" s="45">
        <v>108.5</v>
      </c>
      <c r="G186" s="45">
        <v>438</v>
      </c>
      <c r="H186" s="55">
        <f t="shared" si="26"/>
        <v>101.15193112431064</v>
      </c>
      <c r="I186" s="45">
        <v>105.1</v>
      </c>
      <c r="J186" s="45">
        <v>468</v>
      </c>
      <c r="K186" s="55">
        <f t="shared" si="27"/>
        <v>101.47133434804668</v>
      </c>
      <c r="L186" s="47">
        <v>105.3</v>
      </c>
      <c r="M186" s="45">
        <v>501</v>
      </c>
      <c r="N186" s="55">
        <f t="shared" si="28"/>
        <v>101.47040952728156</v>
      </c>
      <c r="O186" s="46">
        <v>105.5</v>
      </c>
      <c r="P186" s="45">
        <v>537</v>
      </c>
      <c r="Q186" s="55">
        <f t="shared" si="29"/>
        <v>101.50154236980585</v>
      </c>
      <c r="R186" s="45">
        <v>105.6</v>
      </c>
      <c r="S186" s="12">
        <v>52</v>
      </c>
    </row>
    <row r="187" spans="2:19" s="12" customFormat="1" ht="24" customHeight="1">
      <c r="B187" s="50"/>
      <c r="C187" s="73" t="s">
        <v>159</v>
      </c>
      <c r="D187" s="70">
        <v>180</v>
      </c>
      <c r="E187" s="43" t="e">
        <f t="shared" si="25"/>
        <v>#DIV/0!</v>
      </c>
      <c r="F187" s="45">
        <v>108.5</v>
      </c>
      <c r="G187" s="45">
        <v>175</v>
      </c>
      <c r="H187" s="55">
        <f t="shared" si="26"/>
        <v>92.504493075377951</v>
      </c>
      <c r="I187" s="45">
        <v>105.1</v>
      </c>
      <c r="J187" s="45">
        <v>250</v>
      </c>
      <c r="K187" s="55">
        <f t="shared" si="27"/>
        <v>135.66680233346901</v>
      </c>
      <c r="L187" s="47">
        <v>105.3</v>
      </c>
      <c r="M187" s="45">
        <v>100</v>
      </c>
      <c r="N187" s="55">
        <f t="shared" si="28"/>
        <v>37.914691943127963</v>
      </c>
      <c r="O187" s="46">
        <v>105.5</v>
      </c>
      <c r="P187" s="45">
        <v>100</v>
      </c>
      <c r="Q187" s="55">
        <f t="shared" si="29"/>
        <v>94.696969696969703</v>
      </c>
      <c r="R187" s="45">
        <v>105.6</v>
      </c>
    </row>
    <row r="188" spans="2:19" s="12" customFormat="1" ht="69.75" hidden="1" customHeight="1">
      <c r="B188" s="50"/>
      <c r="C188" s="49"/>
      <c r="D188" s="46"/>
      <c r="E188" s="43" t="e">
        <f t="shared" si="25"/>
        <v>#DIV/0!</v>
      </c>
      <c r="F188" s="45">
        <v>108.5</v>
      </c>
      <c r="G188" s="45"/>
      <c r="H188" s="55" t="e">
        <f t="shared" si="26"/>
        <v>#DIV/0!</v>
      </c>
      <c r="I188" s="45">
        <v>105.1</v>
      </c>
      <c r="J188" s="45"/>
      <c r="K188" s="55" t="e">
        <f t="shared" si="27"/>
        <v>#DIV/0!</v>
      </c>
      <c r="L188" s="47">
        <v>105.3</v>
      </c>
      <c r="M188" s="45"/>
      <c r="N188" s="55" t="e">
        <f t="shared" si="28"/>
        <v>#DIV/0!</v>
      </c>
      <c r="O188" s="46">
        <v>105.5</v>
      </c>
      <c r="P188" s="45"/>
      <c r="Q188" s="55" t="e">
        <f t="shared" si="29"/>
        <v>#DIV/0!</v>
      </c>
      <c r="R188" s="45">
        <v>105.6</v>
      </c>
    </row>
    <row r="189" spans="2:19" s="12" customFormat="1" ht="69.75" hidden="1" customHeight="1">
      <c r="B189" s="50"/>
      <c r="C189" s="49"/>
      <c r="D189" s="46"/>
      <c r="E189" s="43" t="e">
        <f t="shared" si="25"/>
        <v>#DIV/0!</v>
      </c>
      <c r="F189" s="45">
        <v>108.5</v>
      </c>
      <c r="G189" s="45"/>
      <c r="H189" s="55" t="e">
        <f t="shared" si="26"/>
        <v>#DIV/0!</v>
      </c>
      <c r="I189" s="45">
        <v>105.1</v>
      </c>
      <c r="J189" s="45"/>
      <c r="K189" s="55" t="e">
        <f t="shared" si="27"/>
        <v>#DIV/0!</v>
      </c>
      <c r="L189" s="47">
        <v>105.3</v>
      </c>
      <c r="M189" s="45"/>
      <c r="N189" s="55" t="e">
        <f t="shared" si="28"/>
        <v>#DIV/0!</v>
      </c>
      <c r="O189" s="46">
        <v>105.5</v>
      </c>
      <c r="P189" s="45"/>
      <c r="Q189" s="55" t="e">
        <f t="shared" si="29"/>
        <v>#DIV/0!</v>
      </c>
      <c r="R189" s="45">
        <v>105.6</v>
      </c>
    </row>
    <row r="190" spans="2:19" s="12" customFormat="1" ht="69.75" hidden="1" customHeight="1">
      <c r="B190" s="50"/>
      <c r="C190" s="49"/>
      <c r="D190" s="46"/>
      <c r="E190" s="43" t="e">
        <f t="shared" si="25"/>
        <v>#DIV/0!</v>
      </c>
      <c r="F190" s="45">
        <v>108.5</v>
      </c>
      <c r="G190" s="45"/>
      <c r="H190" s="55" t="e">
        <f t="shared" si="26"/>
        <v>#DIV/0!</v>
      </c>
      <c r="I190" s="45">
        <v>105.1</v>
      </c>
      <c r="J190" s="45"/>
      <c r="K190" s="55" t="e">
        <f t="shared" si="27"/>
        <v>#DIV/0!</v>
      </c>
      <c r="L190" s="47">
        <v>105.3</v>
      </c>
      <c r="M190" s="45"/>
      <c r="N190" s="55" t="e">
        <f t="shared" si="28"/>
        <v>#DIV/0!</v>
      </c>
      <c r="O190" s="46">
        <v>105.5</v>
      </c>
      <c r="P190" s="45"/>
      <c r="Q190" s="55" t="e">
        <f t="shared" si="29"/>
        <v>#DIV/0!</v>
      </c>
      <c r="R190" s="45">
        <v>105.6</v>
      </c>
    </row>
    <row r="191" spans="2:19" s="12" customFormat="1" ht="69.75" hidden="1" customHeight="1">
      <c r="B191" s="50"/>
      <c r="C191" s="49"/>
      <c r="D191" s="46"/>
      <c r="E191" s="43" t="e">
        <f t="shared" si="25"/>
        <v>#DIV/0!</v>
      </c>
      <c r="F191" s="45">
        <v>108.5</v>
      </c>
      <c r="G191" s="45"/>
      <c r="H191" s="55" t="e">
        <f t="shared" si="26"/>
        <v>#DIV/0!</v>
      </c>
      <c r="I191" s="45">
        <v>105.1</v>
      </c>
      <c r="J191" s="45"/>
      <c r="K191" s="55" t="e">
        <f t="shared" si="27"/>
        <v>#DIV/0!</v>
      </c>
      <c r="L191" s="47">
        <v>105.3</v>
      </c>
      <c r="M191" s="45"/>
      <c r="N191" s="55" t="e">
        <f t="shared" si="28"/>
        <v>#DIV/0!</v>
      </c>
      <c r="O191" s="46">
        <v>105.5</v>
      </c>
      <c r="P191" s="45"/>
      <c r="Q191" s="55" t="e">
        <f t="shared" si="29"/>
        <v>#DIV/0!</v>
      </c>
      <c r="R191" s="45">
        <v>105.6</v>
      </c>
    </row>
    <row r="192" spans="2:19" s="12" customFormat="1" ht="69.75" hidden="1" customHeight="1">
      <c r="B192" s="50"/>
      <c r="C192" s="49"/>
      <c r="D192" s="46"/>
      <c r="E192" s="43" t="e">
        <f t="shared" si="25"/>
        <v>#DIV/0!</v>
      </c>
      <c r="F192" s="45">
        <v>108.5</v>
      </c>
      <c r="G192" s="45"/>
      <c r="H192" s="55" t="e">
        <f t="shared" si="26"/>
        <v>#DIV/0!</v>
      </c>
      <c r="I192" s="45">
        <v>105.1</v>
      </c>
      <c r="J192" s="45"/>
      <c r="K192" s="55" t="e">
        <f t="shared" si="27"/>
        <v>#DIV/0!</v>
      </c>
      <c r="L192" s="47">
        <v>105.3</v>
      </c>
      <c r="M192" s="45"/>
      <c r="N192" s="55" t="e">
        <f t="shared" si="28"/>
        <v>#DIV/0!</v>
      </c>
      <c r="O192" s="46">
        <v>105.5</v>
      </c>
      <c r="P192" s="45"/>
      <c r="Q192" s="55" t="e">
        <f t="shared" si="29"/>
        <v>#DIV/0!</v>
      </c>
      <c r="R192" s="45">
        <v>105.6</v>
      </c>
    </row>
    <row r="193" spans="2:19" s="12" customFormat="1" ht="69.75" hidden="1" customHeight="1">
      <c r="B193" s="50"/>
      <c r="C193" s="49"/>
      <c r="D193" s="46"/>
      <c r="E193" s="43" t="e">
        <f t="shared" si="25"/>
        <v>#DIV/0!</v>
      </c>
      <c r="F193" s="45">
        <v>108.5</v>
      </c>
      <c r="G193" s="45"/>
      <c r="H193" s="55" t="e">
        <f t="shared" si="26"/>
        <v>#DIV/0!</v>
      </c>
      <c r="I193" s="45">
        <v>105.1</v>
      </c>
      <c r="J193" s="45"/>
      <c r="K193" s="55" t="e">
        <f t="shared" si="27"/>
        <v>#DIV/0!</v>
      </c>
      <c r="L193" s="47">
        <v>105.3</v>
      </c>
      <c r="M193" s="45"/>
      <c r="N193" s="55" t="e">
        <f t="shared" si="28"/>
        <v>#DIV/0!</v>
      </c>
      <c r="O193" s="46">
        <v>105.5</v>
      </c>
      <c r="P193" s="45"/>
      <c r="Q193" s="55" t="e">
        <f t="shared" si="29"/>
        <v>#DIV/0!</v>
      </c>
      <c r="R193" s="45">
        <v>105.6</v>
      </c>
    </row>
    <row r="194" spans="2:19" s="12" customFormat="1" ht="43.5" customHeight="1">
      <c r="B194" s="50" t="s">
        <v>83</v>
      </c>
      <c r="C194" s="49" t="s">
        <v>22</v>
      </c>
      <c r="D194" s="46"/>
      <c r="E194" s="43" t="e">
        <f t="shared" si="25"/>
        <v>#DIV/0!</v>
      </c>
      <c r="F194" s="45">
        <v>108.5</v>
      </c>
      <c r="G194" s="45"/>
      <c r="H194" s="55" t="e">
        <f t="shared" si="26"/>
        <v>#DIV/0!</v>
      </c>
      <c r="I194" s="45">
        <v>105.1</v>
      </c>
      <c r="J194" s="45"/>
      <c r="K194" s="55" t="e">
        <f t="shared" si="27"/>
        <v>#DIV/0!</v>
      </c>
      <c r="L194" s="47">
        <v>105.3</v>
      </c>
      <c r="M194" s="45"/>
      <c r="N194" s="55" t="e">
        <f t="shared" si="28"/>
        <v>#DIV/0!</v>
      </c>
      <c r="O194" s="46">
        <v>105.5</v>
      </c>
      <c r="P194" s="45"/>
      <c r="Q194" s="55" t="e">
        <f t="shared" si="29"/>
        <v>#DIV/0!</v>
      </c>
      <c r="R194" s="45">
        <v>105.6</v>
      </c>
    </row>
    <row r="195" spans="2:19" s="12" customFormat="1" ht="45.75" customHeight="1">
      <c r="B195" s="24" t="s">
        <v>84</v>
      </c>
      <c r="C195" s="11" t="s">
        <v>85</v>
      </c>
      <c r="D195" s="43">
        <f>D196+D197+D198+D199+D200+D201+D202+D203+D204+D205+D206+D207+D208+D209</f>
        <v>5170</v>
      </c>
      <c r="E195" s="43">
        <f t="shared" si="25"/>
        <v>35.700000000000003</v>
      </c>
      <c r="F195" s="43">
        <v>108.5</v>
      </c>
      <c r="G195" s="43">
        <f t="shared" ref="G195:P195" si="38">G196+G197+G198+G199+G200+G201+G202+G203+G204+G205+G206+G207+G208+G209</f>
        <v>52369.5</v>
      </c>
      <c r="H195" s="54">
        <f t="shared" si="26"/>
        <v>963.79610833929917</v>
      </c>
      <c r="I195" s="30">
        <v>105.1</v>
      </c>
      <c r="J195" s="43">
        <f t="shared" si="38"/>
        <v>150</v>
      </c>
      <c r="K195" s="54">
        <f t="shared" si="27"/>
        <v>0.27200974317139265</v>
      </c>
      <c r="L195" s="32">
        <v>105.3</v>
      </c>
      <c r="M195" s="43">
        <f t="shared" si="38"/>
        <v>250</v>
      </c>
      <c r="N195" s="54">
        <f t="shared" si="28"/>
        <v>157.97788309636653</v>
      </c>
      <c r="O195" s="43">
        <v>105.5</v>
      </c>
      <c r="P195" s="43">
        <f t="shared" si="38"/>
        <v>300</v>
      </c>
      <c r="Q195" s="54">
        <f t="shared" si="29"/>
        <v>113.63636363636364</v>
      </c>
      <c r="R195" s="30">
        <v>105.6</v>
      </c>
      <c r="S195" s="12">
        <v>13335</v>
      </c>
    </row>
    <row r="196" spans="2:19" s="12" customFormat="1" ht="27.75" customHeight="1">
      <c r="B196" s="50"/>
      <c r="C196" s="68" t="s">
        <v>160</v>
      </c>
      <c r="D196" s="69">
        <v>5170</v>
      </c>
      <c r="E196" s="43">
        <f t="shared" si="25"/>
        <v>37.6</v>
      </c>
      <c r="F196" s="45">
        <v>108.5</v>
      </c>
      <c r="G196" s="45">
        <v>31535.3</v>
      </c>
      <c r="H196" s="55">
        <f t="shared" si="26"/>
        <v>580.36833300513285</v>
      </c>
      <c r="I196" s="45">
        <v>105.1</v>
      </c>
      <c r="J196" s="45"/>
      <c r="K196" s="55">
        <f t="shared" si="27"/>
        <v>0</v>
      </c>
      <c r="L196" s="47">
        <v>105.3</v>
      </c>
      <c r="M196" s="45"/>
      <c r="N196" s="55" t="e">
        <f t="shared" si="28"/>
        <v>#DIV/0!</v>
      </c>
      <c r="O196" s="46">
        <v>105.5</v>
      </c>
      <c r="P196" s="45"/>
      <c r="Q196" s="55" t="e">
        <f t="shared" si="29"/>
        <v>#DIV/0!</v>
      </c>
      <c r="R196" s="45">
        <v>105.6</v>
      </c>
      <c r="S196" s="12">
        <v>12661</v>
      </c>
    </row>
    <row r="197" spans="2:19" s="12" customFormat="1" ht="27" customHeight="1">
      <c r="B197" s="50"/>
      <c r="C197" s="72" t="s">
        <v>168</v>
      </c>
      <c r="D197" s="46"/>
      <c r="E197" s="76" t="e">
        <f t="shared" si="25"/>
        <v>#DIV/0!</v>
      </c>
      <c r="F197" s="45">
        <v>108.5</v>
      </c>
      <c r="G197" s="45">
        <v>6684.2</v>
      </c>
      <c r="H197" s="55" t="e">
        <f t="shared" si="26"/>
        <v>#DIV/0!</v>
      </c>
      <c r="I197" s="45">
        <v>105.1</v>
      </c>
      <c r="J197" s="45"/>
      <c r="K197" s="55">
        <f t="shared" si="27"/>
        <v>0</v>
      </c>
      <c r="L197" s="47">
        <v>105.3</v>
      </c>
      <c r="M197" s="45"/>
      <c r="N197" s="55" t="e">
        <f t="shared" si="28"/>
        <v>#DIV/0!</v>
      </c>
      <c r="O197" s="46">
        <v>105.5</v>
      </c>
      <c r="P197" s="45"/>
      <c r="Q197" s="55" t="e">
        <f t="shared" si="29"/>
        <v>#DIV/0!</v>
      </c>
      <c r="R197" s="45">
        <v>105.6</v>
      </c>
    </row>
    <row r="198" spans="2:19" s="12" customFormat="1" ht="29.25" customHeight="1">
      <c r="B198" s="50"/>
      <c r="C198" s="72" t="s">
        <v>169</v>
      </c>
      <c r="D198" s="46"/>
      <c r="E198" s="76" t="e">
        <f t="shared" si="25"/>
        <v>#DIV/0!</v>
      </c>
      <c r="F198" s="45">
        <v>108.5</v>
      </c>
      <c r="G198" s="45">
        <v>6993.7</v>
      </c>
      <c r="H198" s="55" t="e">
        <f t="shared" si="26"/>
        <v>#DIV/0!</v>
      </c>
      <c r="I198" s="45">
        <v>105.1</v>
      </c>
      <c r="J198" s="45"/>
      <c r="K198" s="55">
        <f t="shared" si="27"/>
        <v>0</v>
      </c>
      <c r="L198" s="47">
        <v>105.3</v>
      </c>
      <c r="M198" s="45"/>
      <c r="N198" s="55" t="e">
        <f t="shared" si="28"/>
        <v>#DIV/0!</v>
      </c>
      <c r="O198" s="46">
        <v>105.5</v>
      </c>
      <c r="P198" s="45"/>
      <c r="Q198" s="55" t="e">
        <f t="shared" si="29"/>
        <v>#DIV/0!</v>
      </c>
      <c r="R198" s="45">
        <v>105.6</v>
      </c>
    </row>
    <row r="199" spans="2:19" s="12" customFormat="1" ht="32.25" customHeight="1">
      <c r="B199" s="50"/>
      <c r="C199" s="72" t="s">
        <v>170</v>
      </c>
      <c r="D199" s="46"/>
      <c r="E199" s="76" t="e">
        <f t="shared" si="25"/>
        <v>#DIV/0!</v>
      </c>
      <c r="F199" s="45">
        <v>108.5</v>
      </c>
      <c r="G199" s="45">
        <v>7036.3</v>
      </c>
      <c r="H199" s="55" t="e">
        <f t="shared" si="26"/>
        <v>#DIV/0!</v>
      </c>
      <c r="I199" s="45">
        <v>105.1</v>
      </c>
      <c r="J199" s="45"/>
      <c r="K199" s="55">
        <f t="shared" si="27"/>
        <v>0</v>
      </c>
      <c r="L199" s="47">
        <v>105.3</v>
      </c>
      <c r="M199" s="45"/>
      <c r="N199" s="55" t="e">
        <f t="shared" si="28"/>
        <v>#DIV/0!</v>
      </c>
      <c r="O199" s="46">
        <v>105.5</v>
      </c>
      <c r="P199" s="45"/>
      <c r="Q199" s="55" t="e">
        <f t="shared" si="29"/>
        <v>#DIV/0!</v>
      </c>
      <c r="R199" s="45">
        <v>105.6</v>
      </c>
    </row>
    <row r="200" spans="2:19" s="12" customFormat="1" ht="51.75" customHeight="1">
      <c r="B200" s="50"/>
      <c r="C200" s="41" t="s">
        <v>167</v>
      </c>
      <c r="D200" s="31"/>
      <c r="E200" s="76">
        <f t="shared" si="25"/>
        <v>0</v>
      </c>
      <c r="F200" s="31">
        <v>108.5</v>
      </c>
      <c r="G200" s="31">
        <v>120</v>
      </c>
      <c r="H200" s="55" t="e">
        <f t="shared" si="26"/>
        <v>#DIV/0!</v>
      </c>
      <c r="I200" s="45">
        <v>105.1</v>
      </c>
      <c r="J200" s="46">
        <v>150</v>
      </c>
      <c r="K200" s="55">
        <f t="shared" si="27"/>
        <v>118.70845204178538</v>
      </c>
      <c r="L200" s="47">
        <v>105.3</v>
      </c>
      <c r="M200" s="46">
        <v>250</v>
      </c>
      <c r="N200" s="55">
        <f t="shared" si="28"/>
        <v>157.97788309636653</v>
      </c>
      <c r="O200" s="46">
        <v>105.5</v>
      </c>
      <c r="P200" s="46">
        <v>300</v>
      </c>
      <c r="Q200" s="55">
        <f t="shared" si="29"/>
        <v>113.63636363636364</v>
      </c>
      <c r="R200" s="45">
        <v>105.6</v>
      </c>
      <c r="S200" s="37">
        <v>674</v>
      </c>
    </row>
    <row r="201" spans="2:19" s="12" customFormat="1" ht="69.75" hidden="1" customHeight="1">
      <c r="B201" s="50"/>
      <c r="C201" s="49"/>
      <c r="D201" s="46"/>
      <c r="E201" s="76" t="e">
        <f t="shared" si="25"/>
        <v>#DIV/0!</v>
      </c>
      <c r="F201" s="45">
        <v>108.5</v>
      </c>
      <c r="G201" s="45"/>
      <c r="H201" s="55" t="e">
        <f t="shared" si="26"/>
        <v>#DIV/0!</v>
      </c>
      <c r="I201" s="45">
        <v>105.1</v>
      </c>
      <c r="J201" s="45"/>
      <c r="K201" s="55" t="e">
        <f t="shared" si="27"/>
        <v>#DIV/0!</v>
      </c>
      <c r="L201" s="47">
        <v>105.3</v>
      </c>
      <c r="M201" s="45"/>
      <c r="N201" s="55" t="e">
        <f t="shared" si="28"/>
        <v>#DIV/0!</v>
      </c>
      <c r="O201" s="46">
        <v>105.5</v>
      </c>
      <c r="P201" s="45"/>
      <c r="Q201" s="55" t="e">
        <f t="shared" si="29"/>
        <v>#DIV/0!</v>
      </c>
      <c r="R201" s="45">
        <v>105.6</v>
      </c>
    </row>
    <row r="202" spans="2:19" s="12" customFormat="1" ht="69.75" hidden="1" customHeight="1">
      <c r="B202" s="50"/>
      <c r="C202" s="49"/>
      <c r="D202" s="46"/>
      <c r="E202" s="76" t="e">
        <f t="shared" si="25"/>
        <v>#DIV/0!</v>
      </c>
      <c r="F202" s="45">
        <v>108.5</v>
      </c>
      <c r="G202" s="45"/>
      <c r="H202" s="55" t="e">
        <f t="shared" si="26"/>
        <v>#DIV/0!</v>
      </c>
      <c r="I202" s="45">
        <v>105.1</v>
      </c>
      <c r="J202" s="45"/>
      <c r="K202" s="55" t="e">
        <f t="shared" si="27"/>
        <v>#DIV/0!</v>
      </c>
      <c r="L202" s="47">
        <v>105.3</v>
      </c>
      <c r="M202" s="45"/>
      <c r="N202" s="55" t="e">
        <f t="shared" si="28"/>
        <v>#DIV/0!</v>
      </c>
      <c r="O202" s="46">
        <v>105.5</v>
      </c>
      <c r="P202" s="45"/>
      <c r="Q202" s="55" t="e">
        <f t="shared" si="29"/>
        <v>#DIV/0!</v>
      </c>
      <c r="R202" s="45">
        <v>105.6</v>
      </c>
    </row>
    <row r="203" spans="2:19" s="12" customFormat="1" ht="69.75" hidden="1" customHeight="1">
      <c r="B203" s="50"/>
      <c r="C203" s="49"/>
      <c r="D203" s="46"/>
      <c r="E203" s="76" t="e">
        <f t="shared" ref="E203:E238" si="39">ROUND(D203/S203/F203*10000,1)</f>
        <v>#DIV/0!</v>
      </c>
      <c r="F203" s="45">
        <v>108.5</v>
      </c>
      <c r="G203" s="45"/>
      <c r="H203" s="55" t="e">
        <f t="shared" ref="H203:H238" si="40">G203/D203/I203*10000</f>
        <v>#DIV/0!</v>
      </c>
      <c r="I203" s="45">
        <v>105.1</v>
      </c>
      <c r="J203" s="45"/>
      <c r="K203" s="55" t="e">
        <f t="shared" ref="K203:K238" si="41">J203/G203/L203*10000</f>
        <v>#DIV/0!</v>
      </c>
      <c r="L203" s="47">
        <v>105.3</v>
      </c>
      <c r="M203" s="45"/>
      <c r="N203" s="55" t="e">
        <f t="shared" ref="N203:N238" si="42">M203/J203/O203*10000</f>
        <v>#DIV/0!</v>
      </c>
      <c r="O203" s="46">
        <v>105.5</v>
      </c>
      <c r="P203" s="45"/>
      <c r="Q203" s="55" t="e">
        <f t="shared" ref="Q203:Q238" si="43">P203/M203/R203*10000</f>
        <v>#DIV/0!</v>
      </c>
      <c r="R203" s="45">
        <v>105.6</v>
      </c>
    </row>
    <row r="204" spans="2:19" s="12" customFormat="1" ht="69.75" hidden="1" customHeight="1">
      <c r="B204" s="50"/>
      <c r="C204" s="49"/>
      <c r="D204" s="46"/>
      <c r="E204" s="76" t="e">
        <f t="shared" si="39"/>
        <v>#DIV/0!</v>
      </c>
      <c r="F204" s="45">
        <v>108.5</v>
      </c>
      <c r="G204" s="45"/>
      <c r="H204" s="55" t="e">
        <f t="shared" si="40"/>
        <v>#DIV/0!</v>
      </c>
      <c r="I204" s="45">
        <v>105.1</v>
      </c>
      <c r="J204" s="45"/>
      <c r="K204" s="55" t="e">
        <f t="shared" si="41"/>
        <v>#DIV/0!</v>
      </c>
      <c r="L204" s="47">
        <v>105.3</v>
      </c>
      <c r="M204" s="45"/>
      <c r="N204" s="55" t="e">
        <f t="shared" si="42"/>
        <v>#DIV/0!</v>
      </c>
      <c r="O204" s="46">
        <v>105.5</v>
      </c>
      <c r="P204" s="45"/>
      <c r="Q204" s="55" t="e">
        <f t="shared" si="43"/>
        <v>#DIV/0!</v>
      </c>
      <c r="R204" s="45">
        <v>105.6</v>
      </c>
    </row>
    <row r="205" spans="2:19" s="12" customFormat="1" ht="69.75" hidden="1" customHeight="1">
      <c r="B205" s="50"/>
      <c r="C205" s="49"/>
      <c r="D205" s="46"/>
      <c r="E205" s="76" t="e">
        <f t="shared" si="39"/>
        <v>#DIV/0!</v>
      </c>
      <c r="F205" s="45">
        <v>108.5</v>
      </c>
      <c r="G205" s="45"/>
      <c r="H205" s="55" t="e">
        <f t="shared" si="40"/>
        <v>#DIV/0!</v>
      </c>
      <c r="I205" s="45">
        <v>105.1</v>
      </c>
      <c r="J205" s="45"/>
      <c r="K205" s="55" t="e">
        <f t="shared" si="41"/>
        <v>#DIV/0!</v>
      </c>
      <c r="L205" s="47">
        <v>105.3</v>
      </c>
      <c r="M205" s="45"/>
      <c r="N205" s="55" t="e">
        <f t="shared" si="42"/>
        <v>#DIV/0!</v>
      </c>
      <c r="O205" s="46">
        <v>105.5</v>
      </c>
      <c r="P205" s="45"/>
      <c r="Q205" s="55" t="e">
        <f t="shared" si="43"/>
        <v>#DIV/0!</v>
      </c>
      <c r="R205" s="45">
        <v>105.6</v>
      </c>
    </row>
    <row r="206" spans="2:19" s="12" customFormat="1" ht="69.75" hidden="1" customHeight="1">
      <c r="B206" s="50"/>
      <c r="C206" s="49"/>
      <c r="D206" s="46"/>
      <c r="E206" s="76" t="e">
        <f t="shared" si="39"/>
        <v>#DIV/0!</v>
      </c>
      <c r="F206" s="45">
        <v>108.5</v>
      </c>
      <c r="G206" s="45"/>
      <c r="H206" s="55" t="e">
        <f t="shared" si="40"/>
        <v>#DIV/0!</v>
      </c>
      <c r="I206" s="45">
        <v>105.1</v>
      </c>
      <c r="J206" s="45"/>
      <c r="K206" s="55" t="e">
        <f t="shared" si="41"/>
        <v>#DIV/0!</v>
      </c>
      <c r="L206" s="47">
        <v>105.3</v>
      </c>
      <c r="M206" s="45"/>
      <c r="N206" s="55" t="e">
        <f t="shared" si="42"/>
        <v>#DIV/0!</v>
      </c>
      <c r="O206" s="46">
        <v>105.5</v>
      </c>
      <c r="P206" s="45"/>
      <c r="Q206" s="55" t="e">
        <f t="shared" si="43"/>
        <v>#DIV/0!</v>
      </c>
      <c r="R206" s="45">
        <v>105.6</v>
      </c>
    </row>
    <row r="207" spans="2:19" s="12" customFormat="1" ht="69.75" hidden="1" customHeight="1">
      <c r="B207" s="50"/>
      <c r="C207" s="49"/>
      <c r="D207" s="46"/>
      <c r="E207" s="76" t="e">
        <f t="shared" si="39"/>
        <v>#DIV/0!</v>
      </c>
      <c r="F207" s="45">
        <v>108.5</v>
      </c>
      <c r="G207" s="45"/>
      <c r="H207" s="55" t="e">
        <f t="shared" si="40"/>
        <v>#DIV/0!</v>
      </c>
      <c r="I207" s="45">
        <v>105.1</v>
      </c>
      <c r="J207" s="45"/>
      <c r="K207" s="55" t="e">
        <f t="shared" si="41"/>
        <v>#DIV/0!</v>
      </c>
      <c r="L207" s="47">
        <v>105.3</v>
      </c>
      <c r="M207" s="45"/>
      <c r="N207" s="55" t="e">
        <f t="shared" si="42"/>
        <v>#DIV/0!</v>
      </c>
      <c r="O207" s="46">
        <v>105.5</v>
      </c>
      <c r="P207" s="45"/>
      <c r="Q207" s="55" t="e">
        <f t="shared" si="43"/>
        <v>#DIV/0!</v>
      </c>
      <c r="R207" s="45">
        <v>105.6</v>
      </c>
    </row>
    <row r="208" spans="2:19" s="12" customFormat="1" ht="69.75" hidden="1" customHeight="1">
      <c r="B208" s="50"/>
      <c r="C208" s="49"/>
      <c r="D208" s="46"/>
      <c r="E208" s="76" t="e">
        <f t="shared" si="39"/>
        <v>#DIV/0!</v>
      </c>
      <c r="F208" s="45">
        <v>108.5</v>
      </c>
      <c r="G208" s="45"/>
      <c r="H208" s="55" t="e">
        <f t="shared" si="40"/>
        <v>#DIV/0!</v>
      </c>
      <c r="I208" s="45">
        <v>105.1</v>
      </c>
      <c r="J208" s="45"/>
      <c r="K208" s="55" t="e">
        <f t="shared" si="41"/>
        <v>#DIV/0!</v>
      </c>
      <c r="L208" s="47">
        <v>105.3</v>
      </c>
      <c r="M208" s="45"/>
      <c r="N208" s="55" t="e">
        <f t="shared" si="42"/>
        <v>#DIV/0!</v>
      </c>
      <c r="O208" s="46">
        <v>105.5</v>
      </c>
      <c r="P208" s="45"/>
      <c r="Q208" s="55" t="e">
        <f t="shared" si="43"/>
        <v>#DIV/0!</v>
      </c>
      <c r="R208" s="45">
        <v>105.6</v>
      </c>
    </row>
    <row r="209" spans="2:19" s="12" customFormat="1" ht="69.75" hidden="1" customHeight="1">
      <c r="B209" s="50"/>
      <c r="C209" s="49"/>
      <c r="D209" s="46"/>
      <c r="E209" s="76" t="e">
        <f t="shared" si="39"/>
        <v>#DIV/0!</v>
      </c>
      <c r="F209" s="45">
        <v>108.5</v>
      </c>
      <c r="G209" s="45"/>
      <c r="H209" s="55" t="e">
        <f t="shared" si="40"/>
        <v>#DIV/0!</v>
      </c>
      <c r="I209" s="45">
        <v>105.1</v>
      </c>
      <c r="J209" s="45"/>
      <c r="K209" s="55" t="e">
        <f t="shared" si="41"/>
        <v>#DIV/0!</v>
      </c>
      <c r="L209" s="47">
        <v>105.3</v>
      </c>
      <c r="M209" s="45"/>
      <c r="N209" s="55" t="e">
        <f t="shared" si="42"/>
        <v>#DIV/0!</v>
      </c>
      <c r="O209" s="46">
        <v>105.5</v>
      </c>
      <c r="P209" s="45"/>
      <c r="Q209" s="55" t="e">
        <f t="shared" si="43"/>
        <v>#DIV/0!</v>
      </c>
      <c r="R209" s="45">
        <v>105.6</v>
      </c>
    </row>
    <row r="210" spans="2:19" s="12" customFormat="1" ht="36.75" customHeight="1">
      <c r="B210" s="50" t="s">
        <v>86</v>
      </c>
      <c r="C210" s="49" t="s">
        <v>22</v>
      </c>
      <c r="D210" s="46"/>
      <c r="E210" s="76" t="e">
        <f t="shared" si="39"/>
        <v>#DIV/0!</v>
      </c>
      <c r="F210" s="45">
        <v>108.5</v>
      </c>
      <c r="G210" s="45"/>
      <c r="H210" s="55" t="e">
        <f t="shared" si="40"/>
        <v>#DIV/0!</v>
      </c>
      <c r="I210" s="45">
        <v>105.1</v>
      </c>
      <c r="J210" s="45"/>
      <c r="K210" s="55" t="e">
        <f t="shared" si="41"/>
        <v>#DIV/0!</v>
      </c>
      <c r="L210" s="47">
        <v>105.3</v>
      </c>
      <c r="M210" s="45"/>
      <c r="N210" s="55" t="e">
        <f t="shared" si="42"/>
        <v>#DIV/0!</v>
      </c>
      <c r="O210" s="46">
        <v>105.5</v>
      </c>
      <c r="P210" s="45"/>
      <c r="Q210" s="55" t="e">
        <f t="shared" si="43"/>
        <v>#DIV/0!</v>
      </c>
      <c r="R210" s="45">
        <v>105.6</v>
      </c>
    </row>
    <row r="211" spans="2:19" s="12" customFormat="1" ht="41.25" customHeight="1">
      <c r="B211" s="24" t="s">
        <v>87</v>
      </c>
      <c r="C211" s="11" t="s">
        <v>88</v>
      </c>
      <c r="D211" s="43">
        <f>D212+D218</f>
        <v>1409</v>
      </c>
      <c r="E211" s="43">
        <f t="shared" si="39"/>
        <v>116.7</v>
      </c>
      <c r="F211" s="43">
        <v>108.5</v>
      </c>
      <c r="G211" s="43">
        <f t="shared" ref="G211:P211" si="44">G212+G218</f>
        <v>1568</v>
      </c>
      <c r="H211" s="54">
        <f t="shared" si="40"/>
        <v>105.88449001559232</v>
      </c>
      <c r="I211" s="30">
        <v>105.1</v>
      </c>
      <c r="J211" s="43">
        <f t="shared" si="44"/>
        <v>1762</v>
      </c>
      <c r="K211" s="54">
        <f t="shared" si="41"/>
        <v>106.71647576409482</v>
      </c>
      <c r="L211" s="32">
        <v>105.3</v>
      </c>
      <c r="M211" s="43">
        <f t="shared" si="44"/>
        <v>1920</v>
      </c>
      <c r="N211" s="54">
        <f t="shared" si="42"/>
        <v>103.28633446482077</v>
      </c>
      <c r="O211" s="43">
        <v>105.5</v>
      </c>
      <c r="P211" s="43">
        <f t="shared" si="44"/>
        <v>2090</v>
      </c>
      <c r="Q211" s="54">
        <f t="shared" si="43"/>
        <v>103.08159722222224</v>
      </c>
      <c r="R211" s="30">
        <v>105.6</v>
      </c>
      <c r="S211" s="12">
        <v>1113</v>
      </c>
    </row>
    <row r="212" spans="2:19" s="12" customFormat="1" ht="47.25" customHeight="1">
      <c r="B212" s="50"/>
      <c r="C212" s="49" t="s">
        <v>89</v>
      </c>
      <c r="D212" s="46">
        <f>D213+D214+D215+D216+D217</f>
        <v>45</v>
      </c>
      <c r="E212" s="43">
        <f t="shared" si="39"/>
        <v>3.7</v>
      </c>
      <c r="F212" s="46">
        <v>108.5</v>
      </c>
      <c r="G212" s="46">
        <f t="shared" ref="G212:P212" si="45">G213+G214+G215+G216+G217</f>
        <v>50</v>
      </c>
      <c r="H212" s="55">
        <f t="shared" si="40"/>
        <v>105.7194206575748</v>
      </c>
      <c r="I212" s="45">
        <v>105.1</v>
      </c>
      <c r="J212" s="46">
        <f t="shared" si="45"/>
        <v>60</v>
      </c>
      <c r="K212" s="55">
        <f t="shared" si="41"/>
        <v>113.96011396011397</v>
      </c>
      <c r="L212" s="47">
        <v>105.3</v>
      </c>
      <c r="M212" s="46">
        <f t="shared" si="45"/>
        <v>70</v>
      </c>
      <c r="N212" s="55">
        <f t="shared" si="42"/>
        <v>110.58451816745657</v>
      </c>
      <c r="O212" s="46">
        <v>105.5</v>
      </c>
      <c r="P212" s="46">
        <f t="shared" si="45"/>
        <v>80</v>
      </c>
      <c r="Q212" s="55">
        <f t="shared" si="43"/>
        <v>108.22510822510822</v>
      </c>
      <c r="R212" s="45">
        <v>105.6</v>
      </c>
      <c r="S212" s="12">
        <v>1113</v>
      </c>
    </row>
    <row r="213" spans="2:19" s="12" customFormat="1" ht="35.25" customHeight="1">
      <c r="B213" s="50"/>
      <c r="C213" s="65" t="s">
        <v>158</v>
      </c>
      <c r="D213" s="60">
        <v>45</v>
      </c>
      <c r="E213" s="43" t="e">
        <f t="shared" si="39"/>
        <v>#DIV/0!</v>
      </c>
      <c r="F213" s="46">
        <v>108.5</v>
      </c>
      <c r="G213" s="45">
        <v>50</v>
      </c>
      <c r="H213" s="55">
        <f t="shared" si="40"/>
        <v>105.7194206575748</v>
      </c>
      <c r="I213" s="45">
        <v>105.1</v>
      </c>
      <c r="J213" s="45">
        <v>60</v>
      </c>
      <c r="K213" s="55">
        <f t="shared" si="41"/>
        <v>113.96011396011397</v>
      </c>
      <c r="L213" s="47">
        <v>105.3</v>
      </c>
      <c r="M213" s="45">
        <v>70</v>
      </c>
      <c r="N213" s="55">
        <f t="shared" si="42"/>
        <v>110.58451816745657</v>
      </c>
      <c r="O213" s="46">
        <v>105.5</v>
      </c>
      <c r="P213" s="45">
        <v>80</v>
      </c>
      <c r="Q213" s="55">
        <f t="shared" si="43"/>
        <v>108.22510822510822</v>
      </c>
      <c r="R213" s="45">
        <v>105.6</v>
      </c>
    </row>
    <row r="214" spans="2:19" s="12" customFormat="1" ht="69.75" hidden="1" customHeight="1">
      <c r="B214" s="50"/>
      <c r="C214" s="73"/>
      <c r="D214" s="81"/>
      <c r="E214" s="46" t="e">
        <f t="shared" si="39"/>
        <v>#DIV/0!</v>
      </c>
      <c r="F214" s="46">
        <v>108.5</v>
      </c>
      <c r="G214" s="45"/>
      <c r="H214" s="55" t="e">
        <f t="shared" si="40"/>
        <v>#DIV/0!</v>
      </c>
      <c r="I214" s="45">
        <v>105.1</v>
      </c>
      <c r="J214" s="45"/>
      <c r="K214" s="55" t="e">
        <f t="shared" si="41"/>
        <v>#DIV/0!</v>
      </c>
      <c r="L214" s="47">
        <v>105.3</v>
      </c>
      <c r="M214" s="45"/>
      <c r="N214" s="55" t="e">
        <f t="shared" si="42"/>
        <v>#DIV/0!</v>
      </c>
      <c r="O214" s="46">
        <v>105.5</v>
      </c>
      <c r="P214" s="45"/>
      <c r="Q214" s="55" t="e">
        <f t="shared" si="43"/>
        <v>#DIV/0!</v>
      </c>
      <c r="R214" s="45">
        <v>105.6</v>
      </c>
    </row>
    <row r="215" spans="2:19" s="12" customFormat="1" ht="69.75" hidden="1" customHeight="1">
      <c r="B215" s="50"/>
      <c r="C215" s="73"/>
      <c r="D215" s="81"/>
      <c r="E215" s="46" t="e">
        <f t="shared" si="39"/>
        <v>#DIV/0!</v>
      </c>
      <c r="F215" s="46">
        <v>108.5</v>
      </c>
      <c r="G215" s="45"/>
      <c r="H215" s="55" t="e">
        <f t="shared" si="40"/>
        <v>#DIV/0!</v>
      </c>
      <c r="I215" s="45">
        <v>105.1</v>
      </c>
      <c r="J215" s="45"/>
      <c r="K215" s="55" t="e">
        <f t="shared" si="41"/>
        <v>#DIV/0!</v>
      </c>
      <c r="L215" s="47">
        <v>105.3</v>
      </c>
      <c r="M215" s="45"/>
      <c r="N215" s="55" t="e">
        <f t="shared" si="42"/>
        <v>#DIV/0!</v>
      </c>
      <c r="O215" s="46">
        <v>105.5</v>
      </c>
      <c r="P215" s="45"/>
      <c r="Q215" s="55" t="e">
        <f t="shared" si="43"/>
        <v>#DIV/0!</v>
      </c>
      <c r="R215" s="45">
        <v>105.6</v>
      </c>
    </row>
    <row r="216" spans="2:19" s="12" customFormat="1" ht="69.75" hidden="1" customHeight="1">
      <c r="B216" s="50"/>
      <c r="C216" s="73"/>
      <c r="D216" s="81"/>
      <c r="E216" s="46" t="e">
        <f t="shared" si="39"/>
        <v>#DIV/0!</v>
      </c>
      <c r="F216" s="46">
        <v>108.5</v>
      </c>
      <c r="G216" s="45"/>
      <c r="H216" s="55" t="e">
        <f t="shared" si="40"/>
        <v>#DIV/0!</v>
      </c>
      <c r="I216" s="45">
        <v>105.1</v>
      </c>
      <c r="J216" s="45"/>
      <c r="K216" s="55" t="e">
        <f t="shared" si="41"/>
        <v>#DIV/0!</v>
      </c>
      <c r="L216" s="47">
        <v>105.3</v>
      </c>
      <c r="M216" s="45"/>
      <c r="N216" s="55" t="e">
        <f t="shared" si="42"/>
        <v>#DIV/0!</v>
      </c>
      <c r="O216" s="46">
        <v>105.5</v>
      </c>
      <c r="P216" s="45"/>
      <c r="Q216" s="55" t="e">
        <f t="shared" si="43"/>
        <v>#DIV/0!</v>
      </c>
      <c r="R216" s="45">
        <v>105.6</v>
      </c>
    </row>
    <row r="217" spans="2:19" s="12" customFormat="1" ht="69.75" hidden="1" customHeight="1">
      <c r="B217" s="50"/>
      <c r="C217" s="82"/>
      <c r="D217" s="70"/>
      <c r="E217" s="46" t="e">
        <f t="shared" si="39"/>
        <v>#DIV/0!</v>
      </c>
      <c r="F217" s="46">
        <v>108.5</v>
      </c>
      <c r="G217" s="45"/>
      <c r="H217" s="55" t="e">
        <f t="shared" si="40"/>
        <v>#DIV/0!</v>
      </c>
      <c r="I217" s="45">
        <v>105.1</v>
      </c>
      <c r="J217" s="45"/>
      <c r="K217" s="55" t="e">
        <f t="shared" si="41"/>
        <v>#DIV/0!</v>
      </c>
      <c r="L217" s="47">
        <v>105.3</v>
      </c>
      <c r="M217" s="45"/>
      <c r="N217" s="55" t="e">
        <f t="shared" si="42"/>
        <v>#DIV/0!</v>
      </c>
      <c r="O217" s="46">
        <v>105.5</v>
      </c>
      <c r="P217" s="45"/>
      <c r="Q217" s="55" t="e">
        <f t="shared" si="43"/>
        <v>#DIV/0!</v>
      </c>
      <c r="R217" s="45">
        <v>105.6</v>
      </c>
    </row>
    <row r="218" spans="2:19" s="12" customFormat="1" ht="32.25" customHeight="1">
      <c r="B218" s="50"/>
      <c r="C218" s="49" t="s">
        <v>90</v>
      </c>
      <c r="D218" s="46">
        <f>D219+D220+D221+D222+D223</f>
        <v>1364</v>
      </c>
      <c r="E218" s="43" t="e">
        <f t="shared" si="39"/>
        <v>#DIV/0!</v>
      </c>
      <c r="F218" s="46">
        <v>108.5</v>
      </c>
      <c r="G218" s="46">
        <f t="shared" ref="G218:P218" si="46">G219+G220+G221+G222+G223</f>
        <v>1518</v>
      </c>
      <c r="H218" s="55">
        <f t="shared" si="40"/>
        <v>105.88993585218378</v>
      </c>
      <c r="I218" s="45">
        <v>105.1</v>
      </c>
      <c r="J218" s="46">
        <f t="shared" si="46"/>
        <v>1702</v>
      </c>
      <c r="K218" s="55">
        <f t="shared" si="41"/>
        <v>106.47788425566202</v>
      </c>
      <c r="L218" s="47">
        <v>105.3</v>
      </c>
      <c r="M218" s="46">
        <f t="shared" si="46"/>
        <v>1850</v>
      </c>
      <c r="N218" s="55">
        <f t="shared" si="42"/>
        <v>103.02905419328251</v>
      </c>
      <c r="O218" s="46">
        <v>105.5</v>
      </c>
      <c r="P218" s="46">
        <f t="shared" si="46"/>
        <v>2010</v>
      </c>
      <c r="Q218" s="55">
        <f t="shared" si="43"/>
        <v>102.88697788697789</v>
      </c>
      <c r="R218" s="45">
        <v>105.6</v>
      </c>
    </row>
    <row r="219" spans="2:19" s="12" customFormat="1" ht="24" customHeight="1">
      <c r="B219" s="50"/>
      <c r="C219" s="65" t="s">
        <v>157</v>
      </c>
      <c r="D219" s="60">
        <v>841</v>
      </c>
      <c r="E219" s="43" t="e">
        <f t="shared" si="39"/>
        <v>#DIV/0!</v>
      </c>
      <c r="F219" s="46">
        <v>108.5</v>
      </c>
      <c r="G219" s="45">
        <v>918</v>
      </c>
      <c r="H219" s="55">
        <f t="shared" si="40"/>
        <v>103.85895998488503</v>
      </c>
      <c r="I219" s="45">
        <v>105.1</v>
      </c>
      <c r="J219" s="45">
        <v>1002</v>
      </c>
      <c r="K219" s="55">
        <f t="shared" si="41"/>
        <v>103.65653067178121</v>
      </c>
      <c r="L219" s="47">
        <v>105.3</v>
      </c>
      <c r="M219" s="45">
        <v>1100</v>
      </c>
      <c r="N219" s="55">
        <f t="shared" si="42"/>
        <v>104.05728826706776</v>
      </c>
      <c r="O219" s="46">
        <v>105.5</v>
      </c>
      <c r="P219" s="45">
        <v>1210</v>
      </c>
      <c r="Q219" s="55">
        <f t="shared" si="43"/>
        <v>104.16666666666667</v>
      </c>
      <c r="R219" s="45">
        <v>105.6</v>
      </c>
    </row>
    <row r="220" spans="2:19" s="12" customFormat="1" ht="24" customHeight="1">
      <c r="B220" s="50"/>
      <c r="C220" s="71" t="s">
        <v>161</v>
      </c>
      <c r="D220" s="46">
        <v>523</v>
      </c>
      <c r="E220" s="43" t="e">
        <f t="shared" si="39"/>
        <v>#DIV/0!</v>
      </c>
      <c r="F220" s="46">
        <v>108.5</v>
      </c>
      <c r="G220" s="45">
        <v>600</v>
      </c>
      <c r="H220" s="55">
        <f t="shared" si="40"/>
        <v>109.15580717990515</v>
      </c>
      <c r="I220" s="45">
        <v>105.1</v>
      </c>
      <c r="J220" s="45">
        <v>700</v>
      </c>
      <c r="K220" s="55">
        <f t="shared" si="41"/>
        <v>110.79455523899969</v>
      </c>
      <c r="L220" s="47">
        <v>105.3</v>
      </c>
      <c r="M220" s="45">
        <v>750</v>
      </c>
      <c r="N220" s="55">
        <f t="shared" si="42"/>
        <v>101.55721056194989</v>
      </c>
      <c r="O220" s="46">
        <v>105.5</v>
      </c>
      <c r="P220" s="45">
        <v>800</v>
      </c>
      <c r="Q220" s="55">
        <f t="shared" si="43"/>
        <v>101.01010101010102</v>
      </c>
      <c r="R220" s="45">
        <v>105.6</v>
      </c>
    </row>
    <row r="221" spans="2:19" s="12" customFormat="1" ht="69.75" hidden="1" customHeight="1">
      <c r="B221" s="50"/>
      <c r="C221" s="49"/>
      <c r="D221" s="46"/>
      <c r="E221" s="43" t="e">
        <f t="shared" si="39"/>
        <v>#DIV/0!</v>
      </c>
      <c r="F221" s="46">
        <v>108.5</v>
      </c>
      <c r="G221" s="45"/>
      <c r="H221" s="55" t="e">
        <f t="shared" si="40"/>
        <v>#DIV/0!</v>
      </c>
      <c r="I221" s="45">
        <v>105.1</v>
      </c>
      <c r="J221" s="45"/>
      <c r="K221" s="55" t="e">
        <f t="shared" si="41"/>
        <v>#DIV/0!</v>
      </c>
      <c r="L221" s="47">
        <v>105.3</v>
      </c>
      <c r="M221" s="45"/>
      <c r="N221" s="55" t="e">
        <f t="shared" si="42"/>
        <v>#DIV/0!</v>
      </c>
      <c r="O221" s="46">
        <v>105.5</v>
      </c>
      <c r="P221" s="45"/>
      <c r="Q221" s="55" t="e">
        <f t="shared" si="43"/>
        <v>#DIV/0!</v>
      </c>
      <c r="R221" s="45">
        <v>105.6</v>
      </c>
    </row>
    <row r="222" spans="2:19" s="12" customFormat="1" ht="69.75" hidden="1" customHeight="1">
      <c r="B222" s="50"/>
      <c r="C222" s="49"/>
      <c r="D222" s="46"/>
      <c r="E222" s="43" t="e">
        <f t="shared" si="39"/>
        <v>#DIV/0!</v>
      </c>
      <c r="F222" s="46">
        <v>108.5</v>
      </c>
      <c r="G222" s="45"/>
      <c r="H222" s="55" t="e">
        <f t="shared" si="40"/>
        <v>#DIV/0!</v>
      </c>
      <c r="I222" s="45">
        <v>105.1</v>
      </c>
      <c r="J222" s="45"/>
      <c r="K222" s="55" t="e">
        <f t="shared" si="41"/>
        <v>#DIV/0!</v>
      </c>
      <c r="L222" s="47">
        <v>105.3</v>
      </c>
      <c r="M222" s="45"/>
      <c r="N222" s="55" t="e">
        <f t="shared" si="42"/>
        <v>#DIV/0!</v>
      </c>
      <c r="O222" s="46">
        <v>105.5</v>
      </c>
      <c r="P222" s="45"/>
      <c r="Q222" s="55" t="e">
        <f t="shared" si="43"/>
        <v>#DIV/0!</v>
      </c>
      <c r="R222" s="45">
        <v>105.6</v>
      </c>
    </row>
    <row r="223" spans="2:19" s="12" customFormat="1" ht="41.25" hidden="1" customHeight="1">
      <c r="B223" s="50"/>
      <c r="C223" s="49"/>
      <c r="D223" s="46"/>
      <c r="E223" s="43" t="e">
        <f t="shared" si="39"/>
        <v>#DIV/0!</v>
      </c>
      <c r="F223" s="46">
        <v>108.5</v>
      </c>
      <c r="G223" s="45"/>
      <c r="H223" s="55" t="e">
        <f t="shared" si="40"/>
        <v>#DIV/0!</v>
      </c>
      <c r="I223" s="45">
        <v>105.1</v>
      </c>
      <c r="J223" s="45"/>
      <c r="K223" s="55" t="e">
        <f t="shared" si="41"/>
        <v>#DIV/0!</v>
      </c>
      <c r="L223" s="47">
        <v>105.3</v>
      </c>
      <c r="M223" s="45"/>
      <c r="N223" s="55" t="e">
        <f t="shared" si="42"/>
        <v>#DIV/0!</v>
      </c>
      <c r="O223" s="46">
        <v>105.5</v>
      </c>
      <c r="P223" s="45"/>
      <c r="Q223" s="55" t="e">
        <f t="shared" si="43"/>
        <v>#DIV/0!</v>
      </c>
      <c r="R223" s="45">
        <v>105.6</v>
      </c>
    </row>
    <row r="224" spans="2:19" s="12" customFormat="1" ht="42.75" customHeight="1">
      <c r="B224" s="50" t="s">
        <v>91</v>
      </c>
      <c r="C224" s="49" t="s">
        <v>22</v>
      </c>
      <c r="D224" s="46"/>
      <c r="E224" s="43" t="e">
        <f t="shared" si="39"/>
        <v>#DIV/0!</v>
      </c>
      <c r="F224" s="46">
        <v>108.5</v>
      </c>
      <c r="G224" s="45"/>
      <c r="H224" s="55" t="e">
        <f t="shared" si="40"/>
        <v>#DIV/0!</v>
      </c>
      <c r="I224" s="45">
        <v>105.1</v>
      </c>
      <c r="J224" s="45"/>
      <c r="K224" s="55" t="e">
        <f t="shared" si="41"/>
        <v>#DIV/0!</v>
      </c>
      <c r="L224" s="47">
        <v>105.3</v>
      </c>
      <c r="M224" s="45"/>
      <c r="N224" s="55" t="e">
        <f t="shared" si="42"/>
        <v>#DIV/0!</v>
      </c>
      <c r="O224" s="46">
        <v>105.5</v>
      </c>
      <c r="P224" s="45"/>
      <c r="Q224" s="55" t="e">
        <f t="shared" si="43"/>
        <v>#DIV/0!</v>
      </c>
      <c r="R224" s="45">
        <v>105.6</v>
      </c>
    </row>
    <row r="225" spans="2:19" ht="69.75" customHeight="1">
      <c r="B225" s="24" t="s">
        <v>92</v>
      </c>
      <c r="C225" s="26" t="s">
        <v>93</v>
      </c>
      <c r="D225" s="43">
        <f>D226+D227+D228+D229</f>
        <v>0</v>
      </c>
      <c r="E225" s="43" t="e">
        <f t="shared" si="39"/>
        <v>#DIV/0!</v>
      </c>
      <c r="F225" s="43">
        <v>108.5</v>
      </c>
      <c r="G225" s="43">
        <f>G226+G227+G228+G229</f>
        <v>50</v>
      </c>
      <c r="H225" s="54" t="e">
        <f t="shared" si="40"/>
        <v>#DIV/0!</v>
      </c>
      <c r="I225" s="30">
        <v>105.1</v>
      </c>
      <c r="J225" s="43">
        <f>J226+J227+J228+J229</f>
        <v>100</v>
      </c>
      <c r="K225" s="54">
        <f t="shared" si="41"/>
        <v>189.93352326685658</v>
      </c>
      <c r="L225" s="32">
        <v>105.3</v>
      </c>
      <c r="M225" s="43">
        <f>M226+M227+M228+M229</f>
        <v>150</v>
      </c>
      <c r="N225" s="54">
        <f t="shared" si="42"/>
        <v>142.18009478672985</v>
      </c>
      <c r="O225" s="43">
        <v>105.5</v>
      </c>
      <c r="P225" s="43">
        <f>P226+P227+P228+P229</f>
        <v>150</v>
      </c>
      <c r="Q225" s="54">
        <f t="shared" si="43"/>
        <v>94.696969696969703</v>
      </c>
      <c r="R225" s="30">
        <v>105.6</v>
      </c>
    </row>
    <row r="226" spans="2:19" s="37" customFormat="1" ht="38.25" customHeight="1">
      <c r="B226" s="40"/>
      <c r="C226" s="41" t="s">
        <v>166</v>
      </c>
      <c r="D226" s="31"/>
      <c r="E226" s="43" t="e">
        <f t="shared" si="39"/>
        <v>#DIV/0!</v>
      </c>
      <c r="F226" s="31">
        <v>108.5</v>
      </c>
      <c r="G226" s="31">
        <v>50</v>
      </c>
      <c r="H226" s="55" t="e">
        <f t="shared" si="40"/>
        <v>#DIV/0!</v>
      </c>
      <c r="I226" s="45">
        <v>105.1</v>
      </c>
      <c r="J226" s="46">
        <v>100</v>
      </c>
      <c r="K226" s="55">
        <f t="shared" si="41"/>
        <v>189.93352326685658</v>
      </c>
      <c r="L226" s="47">
        <v>105.3</v>
      </c>
      <c r="M226" s="46">
        <v>150</v>
      </c>
      <c r="N226" s="55">
        <f t="shared" si="42"/>
        <v>142.18009478672985</v>
      </c>
      <c r="O226" s="46">
        <v>105.5</v>
      </c>
      <c r="P226" s="46">
        <v>150</v>
      </c>
      <c r="Q226" s="55">
        <f t="shared" si="43"/>
        <v>94.696969696969703</v>
      </c>
      <c r="R226" s="45">
        <v>105.6</v>
      </c>
    </row>
    <row r="227" spans="2:19" s="37" customFormat="1" ht="19.5" hidden="1" customHeight="1">
      <c r="B227" s="40"/>
      <c r="C227" s="41"/>
      <c r="D227" s="31"/>
      <c r="E227" s="43" t="e">
        <f t="shared" si="39"/>
        <v>#DIV/0!</v>
      </c>
      <c r="F227" s="31">
        <v>108.5</v>
      </c>
      <c r="G227" s="31"/>
      <c r="H227" s="55" t="e">
        <f t="shared" si="40"/>
        <v>#DIV/0!</v>
      </c>
      <c r="I227" s="45">
        <v>105.1</v>
      </c>
      <c r="J227" s="46"/>
      <c r="K227" s="55" t="e">
        <f t="shared" si="41"/>
        <v>#DIV/0!</v>
      </c>
      <c r="L227" s="47">
        <v>105.3</v>
      </c>
      <c r="M227" s="46"/>
      <c r="N227" s="55" t="e">
        <f t="shared" si="42"/>
        <v>#DIV/0!</v>
      </c>
      <c r="O227" s="46">
        <v>105.5</v>
      </c>
      <c r="P227" s="46"/>
      <c r="Q227" s="55" t="e">
        <f t="shared" si="43"/>
        <v>#DIV/0!</v>
      </c>
      <c r="R227" s="45">
        <v>105.6</v>
      </c>
    </row>
    <row r="228" spans="2:19" s="37" customFormat="1" ht="20.25" hidden="1" customHeight="1">
      <c r="B228" s="40"/>
      <c r="C228" s="41"/>
      <c r="D228" s="31"/>
      <c r="E228" s="43" t="e">
        <f t="shared" si="39"/>
        <v>#DIV/0!</v>
      </c>
      <c r="F228" s="31">
        <v>108.5</v>
      </c>
      <c r="G228" s="31"/>
      <c r="H228" s="55" t="e">
        <f t="shared" si="40"/>
        <v>#DIV/0!</v>
      </c>
      <c r="I228" s="45">
        <v>105.1</v>
      </c>
      <c r="J228" s="46"/>
      <c r="K228" s="55" t="e">
        <f t="shared" si="41"/>
        <v>#DIV/0!</v>
      </c>
      <c r="L228" s="47">
        <v>105.3</v>
      </c>
      <c r="M228" s="46"/>
      <c r="N228" s="55" t="e">
        <f t="shared" si="42"/>
        <v>#DIV/0!</v>
      </c>
      <c r="O228" s="46">
        <v>105.5</v>
      </c>
      <c r="P228" s="46"/>
      <c r="Q228" s="55" t="e">
        <f t="shared" si="43"/>
        <v>#DIV/0!</v>
      </c>
      <c r="R228" s="45">
        <v>105.6</v>
      </c>
    </row>
    <row r="229" spans="2:19" s="12" customFormat="1" ht="16.5" hidden="1" customHeight="1">
      <c r="B229" s="50"/>
      <c r="C229" s="27"/>
      <c r="D229" s="46"/>
      <c r="E229" s="43" t="e">
        <f t="shared" si="39"/>
        <v>#DIV/0!</v>
      </c>
      <c r="F229" s="31">
        <v>108.5</v>
      </c>
      <c r="G229" s="45"/>
      <c r="H229" s="55" t="e">
        <f t="shared" si="40"/>
        <v>#DIV/0!</v>
      </c>
      <c r="I229" s="45">
        <v>105.1</v>
      </c>
      <c r="J229" s="45"/>
      <c r="K229" s="55" t="e">
        <f t="shared" si="41"/>
        <v>#DIV/0!</v>
      </c>
      <c r="L229" s="47">
        <v>105.3</v>
      </c>
      <c r="M229" s="45"/>
      <c r="N229" s="55" t="e">
        <f t="shared" si="42"/>
        <v>#DIV/0!</v>
      </c>
      <c r="O229" s="46">
        <v>105.5</v>
      </c>
      <c r="P229" s="45"/>
      <c r="Q229" s="55" t="e">
        <f t="shared" si="43"/>
        <v>#DIV/0!</v>
      </c>
      <c r="R229" s="45">
        <v>105.6</v>
      </c>
    </row>
    <row r="230" spans="2:19" s="12" customFormat="1" ht="34.5" customHeight="1">
      <c r="B230" s="50" t="s">
        <v>94</v>
      </c>
      <c r="C230" s="49" t="s">
        <v>22</v>
      </c>
      <c r="D230" s="46"/>
      <c r="E230" s="43" t="e">
        <f t="shared" si="39"/>
        <v>#DIV/0!</v>
      </c>
      <c r="F230" s="31">
        <v>108.5</v>
      </c>
      <c r="G230" s="45"/>
      <c r="H230" s="55" t="e">
        <f t="shared" si="40"/>
        <v>#DIV/0!</v>
      </c>
      <c r="I230" s="45">
        <v>105.1</v>
      </c>
      <c r="J230" s="45"/>
      <c r="K230" s="55" t="e">
        <f t="shared" si="41"/>
        <v>#DIV/0!</v>
      </c>
      <c r="L230" s="47">
        <v>105.3</v>
      </c>
      <c r="M230" s="45"/>
      <c r="N230" s="55" t="e">
        <f t="shared" si="42"/>
        <v>#DIV/0!</v>
      </c>
      <c r="O230" s="46">
        <v>105.5</v>
      </c>
      <c r="P230" s="45"/>
      <c r="Q230" s="55" t="e">
        <f t="shared" si="43"/>
        <v>#DIV/0!</v>
      </c>
      <c r="R230" s="45">
        <v>105.6</v>
      </c>
    </row>
    <row r="231" spans="2:19" ht="20.25" customHeight="1">
      <c r="B231" s="87" t="s">
        <v>1</v>
      </c>
      <c r="C231" s="9" t="s">
        <v>2</v>
      </c>
      <c r="D231" s="44"/>
      <c r="E231" s="43" t="e">
        <f t="shared" si="39"/>
        <v>#DIV/0!</v>
      </c>
      <c r="F231" s="31">
        <v>108.5</v>
      </c>
      <c r="G231" s="52"/>
      <c r="H231" s="55" t="e">
        <f t="shared" si="40"/>
        <v>#DIV/0!</v>
      </c>
      <c r="I231" s="45">
        <v>105.1</v>
      </c>
      <c r="J231" s="45"/>
      <c r="K231" s="55" t="e">
        <f t="shared" si="41"/>
        <v>#DIV/0!</v>
      </c>
      <c r="L231" s="47">
        <v>105.3</v>
      </c>
      <c r="M231" s="45"/>
      <c r="N231" s="55" t="e">
        <f t="shared" si="42"/>
        <v>#DIV/0!</v>
      </c>
      <c r="O231" s="46">
        <v>105.5</v>
      </c>
      <c r="P231" s="45"/>
      <c r="Q231" s="55" t="e">
        <f t="shared" si="43"/>
        <v>#DIV/0!</v>
      </c>
      <c r="R231" s="45">
        <v>105.6</v>
      </c>
    </row>
    <row r="232" spans="2:19" ht="69.75" customHeight="1">
      <c r="B232" s="87"/>
      <c r="C232" s="14" t="s">
        <v>27</v>
      </c>
      <c r="D232" s="44">
        <f>D233+D234+D236+D237+D238</f>
        <v>82275</v>
      </c>
      <c r="E232" s="43" t="e">
        <f t="shared" si="39"/>
        <v>#DIV/0!</v>
      </c>
      <c r="F232" s="31">
        <v>108.5</v>
      </c>
      <c r="G232" s="44">
        <f t="shared" ref="G232:P232" si="47">G233+G234+G236+G237+G238</f>
        <v>111180</v>
      </c>
      <c r="H232" s="55">
        <f t="shared" si="40"/>
        <v>128.57486076983594</v>
      </c>
      <c r="I232" s="45">
        <v>105.1</v>
      </c>
      <c r="J232" s="46">
        <f t="shared" si="47"/>
        <v>116472</v>
      </c>
      <c r="K232" s="55">
        <f t="shared" si="41"/>
        <v>99.487035986406383</v>
      </c>
      <c r="L232" s="47">
        <v>105.3</v>
      </c>
      <c r="M232" s="46">
        <f t="shared" si="47"/>
        <v>134476</v>
      </c>
      <c r="N232" s="55">
        <f t="shared" si="42"/>
        <v>109.43866581118371</v>
      </c>
      <c r="O232" s="46">
        <v>105.5</v>
      </c>
      <c r="P232" s="46">
        <f t="shared" si="47"/>
        <v>149186.5</v>
      </c>
      <c r="Q232" s="55">
        <f t="shared" si="43"/>
        <v>105.05599117832901</v>
      </c>
      <c r="R232" s="45">
        <v>105.6</v>
      </c>
    </row>
    <row r="233" spans="2:19" ht="24" customHeight="1">
      <c r="B233" s="87"/>
      <c r="C233" s="14" t="s">
        <v>171</v>
      </c>
      <c r="D233" s="44">
        <v>82275</v>
      </c>
      <c r="E233" s="43">
        <f t="shared" si="39"/>
        <v>67.099999999999994</v>
      </c>
      <c r="F233" s="31">
        <v>108.5</v>
      </c>
      <c r="G233" s="52">
        <v>111180</v>
      </c>
      <c r="H233" s="55">
        <f t="shared" si="40"/>
        <v>128.57486076983594</v>
      </c>
      <c r="I233" s="45">
        <v>105.1</v>
      </c>
      <c r="J233" s="45">
        <v>116472</v>
      </c>
      <c r="K233" s="55">
        <f t="shared" si="41"/>
        <v>99.487035986406383</v>
      </c>
      <c r="L233" s="47">
        <v>105.3</v>
      </c>
      <c r="M233" s="45">
        <v>134476</v>
      </c>
      <c r="N233" s="55">
        <f t="shared" si="42"/>
        <v>109.43866581118371</v>
      </c>
      <c r="O233" s="46">
        <v>105.5</v>
      </c>
      <c r="P233" s="45">
        <v>149186.5</v>
      </c>
      <c r="Q233" s="55">
        <f t="shared" si="43"/>
        <v>105.05599117832901</v>
      </c>
      <c r="R233" s="45">
        <v>105.6</v>
      </c>
      <c r="S233" s="42">
        <v>113059</v>
      </c>
    </row>
    <row r="234" spans="2:19" ht="21" hidden="1" customHeight="1">
      <c r="B234" s="87"/>
      <c r="C234" s="14"/>
      <c r="D234" s="44"/>
      <c r="E234" s="43" t="e">
        <f t="shared" si="39"/>
        <v>#DIV/0!</v>
      </c>
      <c r="F234" s="31">
        <v>108.5</v>
      </c>
      <c r="G234" s="52"/>
      <c r="H234" s="55" t="e">
        <f t="shared" si="40"/>
        <v>#DIV/0!</v>
      </c>
      <c r="I234" s="45">
        <v>105.1</v>
      </c>
      <c r="J234" s="45"/>
      <c r="K234" s="55" t="e">
        <f t="shared" si="41"/>
        <v>#DIV/0!</v>
      </c>
      <c r="L234" s="47">
        <v>105.3</v>
      </c>
      <c r="M234" s="45"/>
      <c r="N234" s="55" t="e">
        <f t="shared" si="42"/>
        <v>#DIV/0!</v>
      </c>
      <c r="O234" s="46">
        <v>105.5</v>
      </c>
      <c r="P234" s="45"/>
      <c r="Q234" s="55" t="e">
        <f t="shared" si="43"/>
        <v>#DIV/0!</v>
      </c>
      <c r="R234" s="45">
        <v>105.6</v>
      </c>
    </row>
    <row r="235" spans="2:19" ht="58.5" hidden="1" customHeight="1">
      <c r="B235" s="87"/>
      <c r="C235" s="14"/>
      <c r="D235" s="44"/>
      <c r="E235" s="43" t="e">
        <f t="shared" si="39"/>
        <v>#DIV/0!</v>
      </c>
      <c r="F235" s="31">
        <v>108.5</v>
      </c>
      <c r="G235" s="52"/>
      <c r="H235" s="55" t="e">
        <f t="shared" si="40"/>
        <v>#DIV/0!</v>
      </c>
      <c r="I235" s="45">
        <v>105.1</v>
      </c>
      <c r="J235" s="45"/>
      <c r="K235" s="55" t="e">
        <f t="shared" si="41"/>
        <v>#DIV/0!</v>
      </c>
      <c r="L235" s="47">
        <v>105.3</v>
      </c>
      <c r="M235" s="45"/>
      <c r="N235" s="55" t="e">
        <f t="shared" si="42"/>
        <v>#DIV/0!</v>
      </c>
      <c r="O235" s="46">
        <v>105.5</v>
      </c>
      <c r="P235" s="45"/>
      <c r="Q235" s="55" t="e">
        <f t="shared" si="43"/>
        <v>#DIV/0!</v>
      </c>
      <c r="R235" s="45">
        <v>105.6</v>
      </c>
    </row>
    <row r="236" spans="2:19" ht="19.5" hidden="1" customHeight="1">
      <c r="B236" s="87"/>
      <c r="C236" s="14"/>
      <c r="D236" s="44"/>
      <c r="E236" s="43" t="e">
        <f t="shared" si="39"/>
        <v>#DIV/0!</v>
      </c>
      <c r="F236" s="31">
        <v>108.5</v>
      </c>
      <c r="G236" s="52"/>
      <c r="H236" s="55" t="e">
        <f t="shared" si="40"/>
        <v>#DIV/0!</v>
      </c>
      <c r="I236" s="45">
        <v>105.1</v>
      </c>
      <c r="J236" s="45"/>
      <c r="K236" s="55" t="e">
        <f t="shared" si="41"/>
        <v>#DIV/0!</v>
      </c>
      <c r="L236" s="47">
        <v>105.3</v>
      </c>
      <c r="M236" s="45"/>
      <c r="N236" s="55" t="e">
        <f t="shared" si="42"/>
        <v>#DIV/0!</v>
      </c>
      <c r="O236" s="46">
        <v>105.5</v>
      </c>
      <c r="P236" s="45"/>
      <c r="Q236" s="55" t="e">
        <f t="shared" si="43"/>
        <v>#DIV/0!</v>
      </c>
      <c r="R236" s="45">
        <v>105.6</v>
      </c>
    </row>
    <row r="237" spans="2:19" ht="19.5" hidden="1" customHeight="1">
      <c r="B237" s="87"/>
      <c r="C237" s="14"/>
      <c r="D237" s="44"/>
      <c r="E237" s="43" t="e">
        <f t="shared" si="39"/>
        <v>#DIV/0!</v>
      </c>
      <c r="F237" s="31">
        <v>108.5</v>
      </c>
      <c r="G237" s="52"/>
      <c r="H237" s="55" t="e">
        <f t="shared" si="40"/>
        <v>#DIV/0!</v>
      </c>
      <c r="I237" s="45">
        <v>105.1</v>
      </c>
      <c r="J237" s="45"/>
      <c r="K237" s="55" t="e">
        <f t="shared" si="41"/>
        <v>#DIV/0!</v>
      </c>
      <c r="L237" s="47">
        <v>105.3</v>
      </c>
      <c r="M237" s="45"/>
      <c r="N237" s="55" t="e">
        <f t="shared" si="42"/>
        <v>#DIV/0!</v>
      </c>
      <c r="O237" s="46">
        <v>105.5</v>
      </c>
      <c r="P237" s="45"/>
      <c r="Q237" s="55" t="e">
        <f t="shared" si="43"/>
        <v>#DIV/0!</v>
      </c>
      <c r="R237" s="45">
        <v>105.6</v>
      </c>
    </row>
    <row r="238" spans="2:19" ht="23.25" hidden="1" customHeight="1">
      <c r="B238" s="87"/>
      <c r="C238" s="14" t="s">
        <v>3</v>
      </c>
      <c r="D238" s="44"/>
      <c r="E238" s="43" t="e">
        <f t="shared" si="39"/>
        <v>#DIV/0!</v>
      </c>
      <c r="F238" s="31">
        <v>108.5</v>
      </c>
      <c r="G238" s="52"/>
      <c r="H238" s="55" t="e">
        <f t="shared" si="40"/>
        <v>#DIV/0!</v>
      </c>
      <c r="I238" s="45">
        <v>105.1</v>
      </c>
      <c r="J238" s="45"/>
      <c r="K238" s="55" t="e">
        <f t="shared" si="41"/>
        <v>#DIV/0!</v>
      </c>
      <c r="L238" s="47">
        <v>105.3</v>
      </c>
      <c r="M238" s="45"/>
      <c r="N238" s="55" t="e">
        <f t="shared" si="42"/>
        <v>#DIV/0!</v>
      </c>
      <c r="O238" s="46">
        <v>105.5</v>
      </c>
      <c r="P238" s="45"/>
      <c r="Q238" s="55" t="e">
        <f t="shared" si="43"/>
        <v>#DIV/0!</v>
      </c>
      <c r="R238" s="45">
        <v>105.6</v>
      </c>
    </row>
    <row r="239" spans="2:19">
      <c r="B239" s="28"/>
    </row>
    <row r="240" spans="2:19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46"/>
  <sheetViews>
    <sheetView tabSelected="1" topLeftCell="A224" zoomScale="75" zoomScaleNormal="75" workbookViewId="0">
      <selection activeCell="A235" sqref="A235:XFD238"/>
    </sheetView>
  </sheetViews>
  <sheetFormatPr defaultRowHeight="15"/>
  <cols>
    <col min="1" max="1" width="4.42578125" style="42" customWidth="1"/>
    <col min="2" max="2" width="5.85546875" style="42" customWidth="1"/>
    <col min="3" max="3" width="36.7109375" style="42" customWidth="1"/>
    <col min="4" max="4" width="11.28515625" style="29" customWidth="1"/>
    <col min="5" max="5" width="9.140625" style="42" customWidth="1"/>
    <col min="6" max="6" width="9.140625" style="29" customWidth="1"/>
    <col min="7" max="7" width="9.140625" style="29"/>
    <col min="8" max="8" width="11.5703125" style="42" bestFit="1" customWidth="1"/>
    <col min="9" max="9" width="9.140625" style="29"/>
    <col min="10" max="10" width="9.140625" style="77"/>
    <col min="11" max="12" width="9.140625" style="42"/>
    <col min="13" max="13" width="9.140625" style="29"/>
    <col min="14" max="14" width="9.140625" style="42"/>
    <col min="15" max="16" width="9.140625" style="29"/>
    <col min="17" max="17" width="9.140625" style="42"/>
    <col min="18" max="18" width="9.5703125" style="29" customWidth="1"/>
    <col min="19" max="16384" width="9.140625" style="42"/>
  </cols>
  <sheetData>
    <row r="1" spans="1:19" ht="15" hidden="1" customHeight="1">
      <c r="A1" s="88" t="s">
        <v>100</v>
      </c>
      <c r="B1" s="88"/>
      <c r="C1" s="88"/>
      <c r="D1" s="88"/>
      <c r="E1" s="88"/>
      <c r="F1" s="88"/>
    </row>
    <row r="2" spans="1:19" ht="111.75" hidden="1" customHeight="1">
      <c r="A2" s="88"/>
      <c r="B2" s="88"/>
      <c r="C2" s="88"/>
      <c r="D2" s="88"/>
      <c r="E2" s="88"/>
      <c r="F2" s="88"/>
    </row>
    <row r="3" spans="1:19" ht="15.75">
      <c r="C3" s="89" t="s">
        <v>13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9" ht="15.75">
      <c r="C4" s="89" t="s">
        <v>140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</row>
    <row r="5" spans="1:19" ht="15.75">
      <c r="C5" s="89" t="s">
        <v>139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9">
      <c r="B6" s="1"/>
      <c r="C6" s="1"/>
      <c r="D6" s="29">
        <f>D12+D15</f>
        <v>67004.680999999997</v>
      </c>
      <c r="E6" s="29"/>
      <c r="G6" s="29">
        <f t="shared" ref="G6:P6" si="0">G12+G15</f>
        <v>92223.941000000006</v>
      </c>
      <c r="H6" s="29"/>
      <c r="J6" s="29">
        <f t="shared" si="0"/>
        <v>18054.690999999999</v>
      </c>
      <c r="K6" s="29"/>
      <c r="L6" s="29"/>
      <c r="M6" s="29">
        <f t="shared" si="0"/>
        <v>37664.641000000003</v>
      </c>
      <c r="N6" s="29"/>
      <c r="P6" s="29">
        <f t="shared" si="0"/>
        <v>62989.748</v>
      </c>
    </row>
    <row r="7" spans="1:19" ht="15.75" customHeight="1">
      <c r="B7" s="90"/>
      <c r="C7" s="90" t="s">
        <v>14</v>
      </c>
      <c r="D7" s="86" t="s">
        <v>136</v>
      </c>
      <c r="E7" s="86"/>
      <c r="F7" s="86"/>
      <c r="G7" s="86" t="s">
        <v>137</v>
      </c>
      <c r="H7" s="86"/>
      <c r="I7" s="86"/>
      <c r="J7" s="86" t="s">
        <v>123</v>
      </c>
      <c r="K7" s="86"/>
      <c r="L7" s="86"/>
      <c r="M7" s="86" t="s">
        <v>133</v>
      </c>
      <c r="N7" s="86"/>
      <c r="O7" s="86"/>
      <c r="P7" s="86" t="s">
        <v>138</v>
      </c>
      <c r="Q7" s="86"/>
      <c r="R7" s="86"/>
      <c r="S7" s="42" t="s">
        <v>172</v>
      </c>
    </row>
    <row r="8" spans="1:19" ht="22.5">
      <c r="B8" s="91"/>
      <c r="C8" s="91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78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</row>
    <row r="9" spans="1:19">
      <c r="B9" s="92"/>
      <c r="C9" s="92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78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19" ht="72" customHeight="1">
      <c r="B10" s="3" t="s">
        <v>0</v>
      </c>
      <c r="C10" s="4" t="s">
        <v>26</v>
      </c>
      <c r="D10" s="43">
        <f>D19+D33+D39+D107+D116+D124+D131+D138+D151+D155+D159+D162+D165+D168+D171+D177+D195+D211+D225</f>
        <v>67004.680999999997</v>
      </c>
      <c r="E10" s="43">
        <f>ROUND(D10/S10/F10*10000,1)</f>
        <v>39.1</v>
      </c>
      <c r="F10" s="43">
        <v>108.5</v>
      </c>
      <c r="G10" s="43">
        <f>G19+G33+G39+G107+G116+G124+G131+G138+G151+G155+G159+G162+G165+G168+G171+G177+G195+G211+G225</f>
        <v>92223.870999999999</v>
      </c>
      <c r="H10" s="54">
        <f>G10/D10/I10*10000</f>
        <v>130.95904137842282</v>
      </c>
      <c r="I10" s="43">
        <v>105.1</v>
      </c>
      <c r="J10" s="79">
        <f>J19+J33+J39+J107+J116+J124+J131+J138+J151+J155+J159+J162+J165+J168+J171+J177+J195+J211+J225</f>
        <v>18054.690999999999</v>
      </c>
      <c r="K10" s="54">
        <f>J10/G10/L10*10000</f>
        <v>18.5740282532572</v>
      </c>
      <c r="L10" s="43">
        <v>105.4</v>
      </c>
      <c r="M10" s="43">
        <f>M19+M33+M39+M107+M116+M124+M131+M138+M151+M155+M159+M162+M165+M168+M171+M177+M195+M211+M225</f>
        <v>37664.641000000003</v>
      </c>
      <c r="N10" s="54">
        <f>M10/J10/O10*10000</f>
        <v>197.73853519059219</v>
      </c>
      <c r="O10" s="43">
        <v>105.5</v>
      </c>
      <c r="P10" s="43">
        <f>P19+P33+P39+P107+P116+P124+P131+P138+P151+P155+P159+P162+P165+P168+P171+P177+P195+P211+P225</f>
        <v>62989.748</v>
      </c>
      <c r="Q10" s="54">
        <f>P10/M10/R10*10000</f>
        <v>158.51982307459537</v>
      </c>
      <c r="R10" s="43">
        <v>105.5</v>
      </c>
      <c r="S10" s="42">
        <v>158118</v>
      </c>
    </row>
    <row r="11" spans="1:19" ht="20.25" customHeight="1">
      <c r="B11" s="5"/>
      <c r="C11" s="6" t="s">
        <v>12</v>
      </c>
      <c r="D11" s="44"/>
      <c r="E11" s="43" t="e">
        <f t="shared" ref="E11:E74" si="1">ROUND(D11/S11/F11*10000,1)</f>
        <v>#DIV/0!</v>
      </c>
      <c r="F11" s="45">
        <v>108.5</v>
      </c>
      <c r="G11" s="74"/>
      <c r="H11" s="55" t="e">
        <f t="shared" ref="H11:H74" si="2">G11/D11/I11*10000</f>
        <v>#DIV/0!</v>
      </c>
      <c r="I11" s="45">
        <v>105.1</v>
      </c>
      <c r="J11" s="80"/>
      <c r="K11" s="55" t="e">
        <f t="shared" ref="K11:K74" si="3">J11/G11/L11*10000</f>
        <v>#DIV/0!</v>
      </c>
      <c r="L11" s="43">
        <v>105.4</v>
      </c>
      <c r="M11" s="45"/>
      <c r="N11" s="55" t="e">
        <f t="shared" ref="N11:N74" si="4">M11/J11/O11*10000</f>
        <v>#DIV/0!</v>
      </c>
      <c r="O11" s="45">
        <v>105.5</v>
      </c>
      <c r="P11" s="45"/>
      <c r="Q11" s="55" t="e">
        <f t="shared" ref="Q11:Q74" si="5">P11/M11/R11*10000</f>
        <v>#DIV/0!</v>
      </c>
      <c r="R11" s="43">
        <v>105.5</v>
      </c>
    </row>
    <row r="12" spans="1:19" ht="42" customHeight="1">
      <c r="B12" s="5"/>
      <c r="C12" s="48" t="s">
        <v>20</v>
      </c>
      <c r="D12" s="44">
        <f>D32+D38+D106+D115+D123+D130+D137+D150+D154+D158+D161+D164+D167+D170+D176+D194+D210+D224+D230</f>
        <v>31565.981</v>
      </c>
      <c r="E12" s="43">
        <f t="shared" si="1"/>
        <v>23.5</v>
      </c>
      <c r="F12" s="45">
        <v>108.5</v>
      </c>
      <c r="G12" s="44">
        <f>G32+G38+G106+G115+G123+G130+G137+G150+G154+G158+G161+G164+G167+G170+G176+G194+G210+G224+G230</f>
        <v>10339.441000000001</v>
      </c>
      <c r="H12" s="55">
        <f t="shared" si="2"/>
        <v>31.165568438974173</v>
      </c>
      <c r="I12" s="45">
        <v>105.1</v>
      </c>
      <c r="J12" s="79">
        <f>J32+J38+J106+J115+J123+J130+J137+J150+J154+J158+J161+J164+J167+J170+J176+J194+J210+J224+J230</f>
        <v>5675.6909999999998</v>
      </c>
      <c r="K12" s="55">
        <f t="shared" si="3"/>
        <v>52.081210890475234</v>
      </c>
      <c r="L12" s="43">
        <v>105.4</v>
      </c>
      <c r="M12" s="46">
        <f>M32+M38+M106+M115+M123+M130+M137+M150+M154+M158+M161+M164+M167+M170+M176+M194+M210+M224+M230</f>
        <v>5872.8410000000003</v>
      </c>
      <c r="N12" s="55">
        <f t="shared" si="4"/>
        <v>98.079228302761535</v>
      </c>
      <c r="O12" s="46">
        <v>105.5</v>
      </c>
      <c r="P12" s="46">
        <f>P32+P38+P106+P115+P123+P130+P137+P150+P154+P158+P161+P164+P167+P170+P176+P194+P210+P224+P230</f>
        <v>10196.548000000001</v>
      </c>
      <c r="Q12" s="55">
        <f t="shared" si="5"/>
        <v>164.57068065665217</v>
      </c>
      <c r="R12" s="43">
        <v>105.5</v>
      </c>
      <c r="S12" s="42">
        <v>123681</v>
      </c>
    </row>
    <row r="13" spans="1:19" ht="113.25" customHeight="1">
      <c r="B13" s="5"/>
      <c r="C13" s="51" t="s">
        <v>134</v>
      </c>
      <c r="D13" s="44">
        <f>D10-D14-D16</f>
        <v>63264.680999999997</v>
      </c>
      <c r="E13" s="43">
        <f t="shared" si="1"/>
        <v>40.700000000000003</v>
      </c>
      <c r="F13" s="45">
        <v>108.5</v>
      </c>
      <c r="G13" s="44">
        <f t="shared" ref="G13:P13" si="6">G10-G14-G16</f>
        <v>84579.570999999996</v>
      </c>
      <c r="H13" s="55">
        <f t="shared" si="2"/>
        <v>127.20419662003185</v>
      </c>
      <c r="I13" s="45">
        <v>105.1</v>
      </c>
      <c r="J13" s="79">
        <f t="shared" si="6"/>
        <v>18054.690999999999</v>
      </c>
      <c r="K13" s="55">
        <f t="shared" si="3"/>
        <v>20.252748569494962</v>
      </c>
      <c r="L13" s="43">
        <v>105.4</v>
      </c>
      <c r="M13" s="46">
        <f t="shared" si="6"/>
        <v>33844.641000000003</v>
      </c>
      <c r="N13" s="55">
        <f t="shared" si="4"/>
        <v>177.68361937636575</v>
      </c>
      <c r="O13" s="46">
        <v>105.5</v>
      </c>
      <c r="P13" s="46">
        <f t="shared" si="6"/>
        <v>59039.748</v>
      </c>
      <c r="Q13" s="55">
        <f t="shared" si="5"/>
        <v>165.34920977739912</v>
      </c>
      <c r="R13" s="43">
        <v>105.5</v>
      </c>
      <c r="S13" s="42">
        <v>143097</v>
      </c>
    </row>
    <row r="14" spans="1:19" ht="47.25" customHeight="1">
      <c r="B14" s="5"/>
      <c r="C14" s="48" t="s">
        <v>135</v>
      </c>
      <c r="D14" s="44"/>
      <c r="E14" s="43" t="e">
        <f t="shared" si="1"/>
        <v>#DIV/0!</v>
      </c>
      <c r="F14" s="45">
        <v>108.5</v>
      </c>
      <c r="G14" s="44"/>
      <c r="H14" s="55" t="e">
        <f t="shared" si="2"/>
        <v>#DIV/0!</v>
      </c>
      <c r="I14" s="45">
        <v>105.1</v>
      </c>
      <c r="J14" s="79"/>
      <c r="K14" s="55" t="e">
        <f t="shared" si="3"/>
        <v>#DIV/0!</v>
      </c>
      <c r="L14" s="43">
        <v>105.4</v>
      </c>
      <c r="M14" s="46"/>
      <c r="N14" s="55" t="e">
        <f t="shared" si="4"/>
        <v>#DIV/0!</v>
      </c>
      <c r="O14" s="46">
        <v>105.5</v>
      </c>
      <c r="P14" s="46"/>
      <c r="Q14" s="55" t="e">
        <f t="shared" si="5"/>
        <v>#DIV/0!</v>
      </c>
      <c r="R14" s="43">
        <v>105.5</v>
      </c>
    </row>
    <row r="15" spans="1:19" ht="27.75" customHeight="1">
      <c r="B15" s="5"/>
      <c r="C15" s="4" t="s">
        <v>124</v>
      </c>
      <c r="D15" s="43">
        <f>D16+D17+D18</f>
        <v>35438.699999999997</v>
      </c>
      <c r="E15" s="43">
        <f t="shared" si="1"/>
        <v>94.8</v>
      </c>
      <c r="F15" s="30">
        <v>108.5</v>
      </c>
      <c r="G15" s="30">
        <f>G16+G17+G18</f>
        <v>81884.5</v>
      </c>
      <c r="H15" s="54">
        <f t="shared" si="2"/>
        <v>219.84733386810652</v>
      </c>
      <c r="I15" s="30">
        <v>105.1</v>
      </c>
      <c r="J15" s="80">
        <f>J16+J17+J18</f>
        <v>12379</v>
      </c>
      <c r="K15" s="54">
        <f t="shared" si="3"/>
        <v>14.343107405774248</v>
      </c>
      <c r="L15" s="43">
        <v>105.4</v>
      </c>
      <c r="M15" s="30">
        <f>M16+M17+M18</f>
        <v>31791.800000000003</v>
      </c>
      <c r="N15" s="54">
        <f t="shared" si="4"/>
        <v>243.43167931931811</v>
      </c>
      <c r="O15" s="43">
        <v>105.5</v>
      </c>
      <c r="P15" s="30">
        <f>P16+P17+P18</f>
        <v>52793.2</v>
      </c>
      <c r="Q15" s="54">
        <f t="shared" si="5"/>
        <v>157.402059233194</v>
      </c>
      <c r="R15" s="43">
        <v>105.5</v>
      </c>
      <c r="S15" s="42">
        <v>34437</v>
      </c>
    </row>
    <row r="16" spans="1:19" ht="18.75" customHeight="1">
      <c r="B16" s="5"/>
      <c r="C16" s="33" t="s">
        <v>127</v>
      </c>
      <c r="D16" s="46">
        <v>3740</v>
      </c>
      <c r="E16" s="43">
        <f t="shared" si="1"/>
        <v>22.9</v>
      </c>
      <c r="F16" s="45">
        <v>108.5</v>
      </c>
      <c r="G16" s="45">
        <v>7644.3</v>
      </c>
      <c r="H16" s="55">
        <f t="shared" si="2"/>
        <v>194.47483171107731</v>
      </c>
      <c r="I16" s="45">
        <v>105.1</v>
      </c>
      <c r="J16" s="45">
        <f>J173</f>
        <v>0</v>
      </c>
      <c r="K16" s="55">
        <f t="shared" si="3"/>
        <v>0</v>
      </c>
      <c r="L16" s="43">
        <v>105.4</v>
      </c>
      <c r="M16" s="45">
        <v>3820</v>
      </c>
      <c r="N16" s="55" t="e">
        <f t="shared" si="4"/>
        <v>#DIV/0!</v>
      </c>
      <c r="O16" s="46">
        <v>105.5</v>
      </c>
      <c r="P16" s="45">
        <v>3950</v>
      </c>
      <c r="Q16" s="54">
        <f t="shared" si="5"/>
        <v>98.012456266593873</v>
      </c>
      <c r="R16" s="43">
        <v>105.5</v>
      </c>
      <c r="S16" s="42">
        <v>15021</v>
      </c>
    </row>
    <row r="17" spans="2:19" ht="18.75" customHeight="1">
      <c r="B17" s="5"/>
      <c r="C17" s="35" t="s">
        <v>125</v>
      </c>
      <c r="D17" s="46">
        <v>22037.7</v>
      </c>
      <c r="E17" s="43">
        <f t="shared" si="1"/>
        <v>122.5</v>
      </c>
      <c r="F17" s="45">
        <v>108.5</v>
      </c>
      <c r="G17" s="45">
        <v>63629.4</v>
      </c>
      <c r="H17" s="55">
        <f t="shared" si="2"/>
        <v>274.71909383965573</v>
      </c>
      <c r="I17" s="45">
        <v>105.1</v>
      </c>
      <c r="J17" s="45">
        <f>J10-J12-J16-J18</f>
        <v>8919</v>
      </c>
      <c r="K17" s="55">
        <f t="shared" si="3"/>
        <v>13.298961385559782</v>
      </c>
      <c r="L17" s="43">
        <v>105.4</v>
      </c>
      <c r="M17" s="45">
        <f>M10-M12-M16-M18</f>
        <v>24631.800000000003</v>
      </c>
      <c r="N17" s="55">
        <f t="shared" si="4"/>
        <v>261.77461290636268</v>
      </c>
      <c r="O17" s="46">
        <v>105.5</v>
      </c>
      <c r="P17" s="45">
        <f>P10-P12-P16-P18</f>
        <v>40283.199999999997</v>
      </c>
      <c r="Q17" s="54">
        <f t="shared" si="5"/>
        <v>155.01558133017195</v>
      </c>
      <c r="R17" s="43">
        <v>105.5</v>
      </c>
      <c r="S17" s="42">
        <v>16580</v>
      </c>
    </row>
    <row r="18" spans="2:19" ht="18" customHeight="1">
      <c r="B18" s="8"/>
      <c r="C18" s="36" t="s">
        <v>126</v>
      </c>
      <c r="D18" s="44">
        <v>9661</v>
      </c>
      <c r="E18" s="43">
        <f t="shared" si="1"/>
        <v>314</v>
      </c>
      <c r="F18" s="45">
        <v>108.5</v>
      </c>
      <c r="G18" s="83">
        <v>10610.8</v>
      </c>
      <c r="H18" s="55">
        <f t="shared" si="2"/>
        <v>104.50169401118468</v>
      </c>
      <c r="I18" s="45">
        <v>105.1</v>
      </c>
      <c r="J18" s="45">
        <f>J166+J169+J172+J174</f>
        <v>3460</v>
      </c>
      <c r="K18" s="55">
        <f t="shared" si="3"/>
        <v>30.9376526540679</v>
      </c>
      <c r="L18" s="43">
        <v>105.4</v>
      </c>
      <c r="M18" s="45">
        <v>3340</v>
      </c>
      <c r="N18" s="55">
        <f t="shared" si="4"/>
        <v>91.499328822288589</v>
      </c>
      <c r="O18" s="46">
        <v>105.5</v>
      </c>
      <c r="P18" s="45">
        <v>8560</v>
      </c>
      <c r="Q18" s="54">
        <f t="shared" si="5"/>
        <v>242.9264693362091</v>
      </c>
      <c r="R18" s="43">
        <v>105.5</v>
      </c>
      <c r="S18" s="42">
        <v>2836</v>
      </c>
    </row>
    <row r="19" spans="2:19" ht="42.75" customHeight="1">
      <c r="B19" s="10" t="s">
        <v>95</v>
      </c>
      <c r="C19" s="11" t="s">
        <v>41</v>
      </c>
      <c r="D19" s="43">
        <f>D20+D21</f>
        <v>16766</v>
      </c>
      <c r="E19" s="43">
        <f t="shared" si="1"/>
        <v>22.6</v>
      </c>
      <c r="F19" s="43">
        <v>108.5</v>
      </c>
      <c r="G19" s="43">
        <f t="shared" ref="G19:P19" si="7">G20+G21+G22+G23+G24+G25+G26+G27+G28+G29+G30+G31</f>
        <v>1700</v>
      </c>
      <c r="H19" s="54">
        <f t="shared" si="2"/>
        <v>9.6475434573595038</v>
      </c>
      <c r="I19" s="43">
        <v>105.1</v>
      </c>
      <c r="J19" s="79">
        <f t="shared" si="7"/>
        <v>1700</v>
      </c>
      <c r="K19" s="54">
        <f t="shared" si="3"/>
        <v>94.876660341555976</v>
      </c>
      <c r="L19" s="43">
        <v>105.4</v>
      </c>
      <c r="M19" s="43">
        <f t="shared" si="7"/>
        <v>1700</v>
      </c>
      <c r="N19" s="54">
        <f t="shared" si="4"/>
        <v>94.786729857819907</v>
      </c>
      <c r="O19" s="43">
        <v>105.5</v>
      </c>
      <c r="P19" s="43">
        <f t="shared" si="7"/>
        <v>1700</v>
      </c>
      <c r="Q19" s="54">
        <f t="shared" si="5"/>
        <v>94.786729857819907</v>
      </c>
      <c r="R19" s="43">
        <v>105.5</v>
      </c>
      <c r="S19" s="42">
        <v>68417</v>
      </c>
    </row>
    <row r="20" spans="2:19" s="12" customFormat="1" ht="27" customHeight="1">
      <c r="B20" s="13"/>
      <c r="C20" s="57" t="s">
        <v>141</v>
      </c>
      <c r="D20" s="58">
        <v>15162</v>
      </c>
      <c r="E20" s="43">
        <f t="shared" si="1"/>
        <v>23.2</v>
      </c>
      <c r="F20" s="45">
        <v>108.5</v>
      </c>
      <c r="G20" s="45"/>
      <c r="H20" s="55">
        <f t="shared" si="2"/>
        <v>0</v>
      </c>
      <c r="I20" s="45">
        <v>105.1</v>
      </c>
      <c r="J20" s="80"/>
      <c r="K20" s="55" t="e">
        <f t="shared" si="3"/>
        <v>#DIV/0!</v>
      </c>
      <c r="L20" s="43">
        <v>105.4</v>
      </c>
      <c r="M20" s="45"/>
      <c r="N20" s="55" t="e">
        <f t="shared" si="4"/>
        <v>#DIV/0!</v>
      </c>
      <c r="O20" s="46">
        <v>105.5</v>
      </c>
      <c r="P20" s="45"/>
      <c r="Q20" s="55" t="e">
        <f t="shared" si="5"/>
        <v>#DIV/0!</v>
      </c>
      <c r="R20" s="43">
        <v>105.5</v>
      </c>
      <c r="S20" s="12">
        <v>60132</v>
      </c>
    </row>
    <row r="21" spans="2:19" s="12" customFormat="1" ht="27" customHeight="1">
      <c r="B21" s="13"/>
      <c r="C21" s="59" t="s">
        <v>142</v>
      </c>
      <c r="D21" s="60">
        <v>1604</v>
      </c>
      <c r="E21" s="43">
        <f t="shared" si="1"/>
        <v>17.8</v>
      </c>
      <c r="F21" s="45">
        <v>108.5</v>
      </c>
      <c r="G21" s="45">
        <v>1700</v>
      </c>
      <c r="H21" s="55">
        <f t="shared" si="2"/>
        <v>100.84209077686376</v>
      </c>
      <c r="I21" s="45">
        <v>105.1</v>
      </c>
      <c r="J21" s="80">
        <v>1700</v>
      </c>
      <c r="K21" s="55">
        <f t="shared" si="3"/>
        <v>94.876660341555976</v>
      </c>
      <c r="L21" s="43">
        <v>105.4</v>
      </c>
      <c r="M21" s="45">
        <v>1700</v>
      </c>
      <c r="N21" s="55">
        <f t="shared" si="4"/>
        <v>94.786729857819907</v>
      </c>
      <c r="O21" s="46">
        <v>105.5</v>
      </c>
      <c r="P21" s="45">
        <v>1700</v>
      </c>
      <c r="Q21" s="55">
        <f t="shared" si="5"/>
        <v>94.786729857819907</v>
      </c>
      <c r="R21" s="43">
        <v>105.5</v>
      </c>
      <c r="S21" s="12">
        <v>8285</v>
      </c>
    </row>
    <row r="22" spans="2:19" s="12" customFormat="1" ht="27" hidden="1" customHeight="1">
      <c r="B22" s="13"/>
      <c r="C22" s="14"/>
      <c r="D22" s="46"/>
      <c r="E22" s="43" t="e">
        <f t="shared" si="1"/>
        <v>#DIV/0!</v>
      </c>
      <c r="F22" s="45">
        <v>108.5</v>
      </c>
      <c r="G22" s="45"/>
      <c r="H22" s="55" t="e">
        <f t="shared" si="2"/>
        <v>#DIV/0!</v>
      </c>
      <c r="I22" s="45">
        <v>105.1</v>
      </c>
      <c r="J22" s="80"/>
      <c r="K22" s="55" t="e">
        <f t="shared" si="3"/>
        <v>#DIV/0!</v>
      </c>
      <c r="L22" s="43">
        <v>105.4</v>
      </c>
      <c r="M22" s="45"/>
      <c r="N22" s="55" t="e">
        <f t="shared" si="4"/>
        <v>#DIV/0!</v>
      </c>
      <c r="O22" s="46">
        <v>105.5</v>
      </c>
      <c r="P22" s="45"/>
      <c r="Q22" s="55" t="e">
        <f t="shared" si="5"/>
        <v>#DIV/0!</v>
      </c>
      <c r="R22" s="43">
        <v>105.5</v>
      </c>
    </row>
    <row r="23" spans="2:19" s="12" customFormat="1" ht="27" hidden="1" customHeight="1">
      <c r="B23" s="13"/>
      <c r="C23" s="14"/>
      <c r="D23" s="46"/>
      <c r="E23" s="43" t="e">
        <f t="shared" si="1"/>
        <v>#DIV/0!</v>
      </c>
      <c r="F23" s="45">
        <v>108.5</v>
      </c>
      <c r="G23" s="45"/>
      <c r="H23" s="55" t="e">
        <f t="shared" si="2"/>
        <v>#DIV/0!</v>
      </c>
      <c r="I23" s="45">
        <v>105.1</v>
      </c>
      <c r="J23" s="80"/>
      <c r="K23" s="55" t="e">
        <f t="shared" si="3"/>
        <v>#DIV/0!</v>
      </c>
      <c r="L23" s="43">
        <v>105.4</v>
      </c>
      <c r="M23" s="45"/>
      <c r="N23" s="55" t="e">
        <f t="shared" si="4"/>
        <v>#DIV/0!</v>
      </c>
      <c r="O23" s="46">
        <v>105.5</v>
      </c>
      <c r="P23" s="45"/>
      <c r="Q23" s="55" t="e">
        <f t="shared" si="5"/>
        <v>#DIV/0!</v>
      </c>
      <c r="R23" s="43">
        <v>105.5</v>
      </c>
    </row>
    <row r="24" spans="2:19" s="12" customFormat="1" ht="27" hidden="1" customHeight="1">
      <c r="B24" s="13"/>
      <c r="C24" s="14"/>
      <c r="D24" s="46"/>
      <c r="E24" s="43" t="e">
        <f t="shared" si="1"/>
        <v>#DIV/0!</v>
      </c>
      <c r="F24" s="45">
        <v>108.5</v>
      </c>
      <c r="G24" s="45"/>
      <c r="H24" s="55" t="e">
        <f t="shared" si="2"/>
        <v>#DIV/0!</v>
      </c>
      <c r="I24" s="45">
        <v>105.1</v>
      </c>
      <c r="J24" s="80"/>
      <c r="K24" s="55" t="e">
        <f t="shared" si="3"/>
        <v>#DIV/0!</v>
      </c>
      <c r="L24" s="43">
        <v>105.4</v>
      </c>
      <c r="M24" s="45"/>
      <c r="N24" s="55" t="e">
        <f t="shared" si="4"/>
        <v>#DIV/0!</v>
      </c>
      <c r="O24" s="46">
        <v>105.5</v>
      </c>
      <c r="P24" s="45"/>
      <c r="Q24" s="55" t="e">
        <f t="shared" si="5"/>
        <v>#DIV/0!</v>
      </c>
      <c r="R24" s="43">
        <v>105.5</v>
      </c>
    </row>
    <row r="25" spans="2:19" s="12" customFormat="1" ht="27" hidden="1" customHeight="1">
      <c r="B25" s="13"/>
      <c r="C25" s="14"/>
      <c r="D25" s="46"/>
      <c r="E25" s="43" t="e">
        <f t="shared" si="1"/>
        <v>#DIV/0!</v>
      </c>
      <c r="F25" s="45">
        <v>108.5</v>
      </c>
      <c r="G25" s="45"/>
      <c r="H25" s="55" t="e">
        <f t="shared" si="2"/>
        <v>#DIV/0!</v>
      </c>
      <c r="I25" s="45">
        <v>105.1</v>
      </c>
      <c r="J25" s="80"/>
      <c r="K25" s="55" t="e">
        <f t="shared" si="3"/>
        <v>#DIV/0!</v>
      </c>
      <c r="L25" s="43">
        <v>105.4</v>
      </c>
      <c r="M25" s="45"/>
      <c r="N25" s="55" t="e">
        <f t="shared" si="4"/>
        <v>#DIV/0!</v>
      </c>
      <c r="O25" s="46">
        <v>105.5</v>
      </c>
      <c r="P25" s="45"/>
      <c r="Q25" s="55" t="e">
        <f t="shared" si="5"/>
        <v>#DIV/0!</v>
      </c>
      <c r="R25" s="43">
        <v>105.5</v>
      </c>
    </row>
    <row r="26" spans="2:19" s="12" customFormat="1" ht="27" hidden="1" customHeight="1">
      <c r="B26" s="13"/>
      <c r="C26" s="14"/>
      <c r="D26" s="46"/>
      <c r="E26" s="43" t="e">
        <f t="shared" si="1"/>
        <v>#DIV/0!</v>
      </c>
      <c r="F26" s="45">
        <v>108.5</v>
      </c>
      <c r="G26" s="45"/>
      <c r="H26" s="55" t="e">
        <f t="shared" si="2"/>
        <v>#DIV/0!</v>
      </c>
      <c r="I26" s="45">
        <v>105.1</v>
      </c>
      <c r="J26" s="80"/>
      <c r="K26" s="55" t="e">
        <f t="shared" si="3"/>
        <v>#DIV/0!</v>
      </c>
      <c r="L26" s="43">
        <v>105.4</v>
      </c>
      <c r="M26" s="45"/>
      <c r="N26" s="55" t="e">
        <f t="shared" si="4"/>
        <v>#DIV/0!</v>
      </c>
      <c r="O26" s="46">
        <v>105.5</v>
      </c>
      <c r="P26" s="45"/>
      <c r="Q26" s="55" t="e">
        <f t="shared" si="5"/>
        <v>#DIV/0!</v>
      </c>
      <c r="R26" s="43">
        <v>105.5</v>
      </c>
    </row>
    <row r="27" spans="2:19" s="12" customFormat="1" ht="27" hidden="1" customHeight="1">
      <c r="B27" s="13"/>
      <c r="C27" s="14"/>
      <c r="D27" s="46"/>
      <c r="E27" s="43" t="e">
        <f t="shared" si="1"/>
        <v>#DIV/0!</v>
      </c>
      <c r="F27" s="45">
        <v>108.5</v>
      </c>
      <c r="G27" s="45"/>
      <c r="H27" s="55" t="e">
        <f t="shared" si="2"/>
        <v>#DIV/0!</v>
      </c>
      <c r="I27" s="45">
        <v>105.1</v>
      </c>
      <c r="J27" s="80"/>
      <c r="K27" s="55" t="e">
        <f t="shared" si="3"/>
        <v>#DIV/0!</v>
      </c>
      <c r="L27" s="43">
        <v>105.4</v>
      </c>
      <c r="M27" s="45"/>
      <c r="N27" s="55" t="e">
        <f t="shared" si="4"/>
        <v>#DIV/0!</v>
      </c>
      <c r="O27" s="46">
        <v>105.5</v>
      </c>
      <c r="P27" s="45"/>
      <c r="Q27" s="55" t="e">
        <f t="shared" si="5"/>
        <v>#DIV/0!</v>
      </c>
      <c r="R27" s="43">
        <v>105.5</v>
      </c>
    </row>
    <row r="28" spans="2:19" s="12" customFormat="1" ht="27" hidden="1" customHeight="1">
      <c r="B28" s="13"/>
      <c r="C28" s="14"/>
      <c r="D28" s="46"/>
      <c r="E28" s="43" t="e">
        <f t="shared" si="1"/>
        <v>#DIV/0!</v>
      </c>
      <c r="F28" s="45">
        <v>108.5</v>
      </c>
      <c r="G28" s="45"/>
      <c r="H28" s="55" t="e">
        <f t="shared" si="2"/>
        <v>#DIV/0!</v>
      </c>
      <c r="I28" s="45">
        <v>105.1</v>
      </c>
      <c r="J28" s="80"/>
      <c r="K28" s="55" t="e">
        <f t="shared" si="3"/>
        <v>#DIV/0!</v>
      </c>
      <c r="L28" s="43">
        <v>105.4</v>
      </c>
      <c r="M28" s="45"/>
      <c r="N28" s="55" t="e">
        <f t="shared" si="4"/>
        <v>#DIV/0!</v>
      </c>
      <c r="O28" s="46">
        <v>105.5</v>
      </c>
      <c r="P28" s="45"/>
      <c r="Q28" s="55" t="e">
        <f t="shared" si="5"/>
        <v>#DIV/0!</v>
      </c>
      <c r="R28" s="43">
        <v>105.5</v>
      </c>
    </row>
    <row r="29" spans="2:19" s="12" customFormat="1" ht="27" hidden="1" customHeight="1">
      <c r="B29" s="13"/>
      <c r="C29" s="14"/>
      <c r="D29" s="46"/>
      <c r="E29" s="43" t="e">
        <f t="shared" si="1"/>
        <v>#DIV/0!</v>
      </c>
      <c r="F29" s="45">
        <v>108.5</v>
      </c>
      <c r="G29" s="45"/>
      <c r="H29" s="55" t="e">
        <f t="shared" si="2"/>
        <v>#DIV/0!</v>
      </c>
      <c r="I29" s="45">
        <v>105.1</v>
      </c>
      <c r="J29" s="80"/>
      <c r="K29" s="55" t="e">
        <f t="shared" si="3"/>
        <v>#DIV/0!</v>
      </c>
      <c r="L29" s="43">
        <v>105.4</v>
      </c>
      <c r="M29" s="45"/>
      <c r="N29" s="55" t="e">
        <f t="shared" si="4"/>
        <v>#DIV/0!</v>
      </c>
      <c r="O29" s="46">
        <v>105.5</v>
      </c>
      <c r="P29" s="45"/>
      <c r="Q29" s="55" t="e">
        <f t="shared" si="5"/>
        <v>#DIV/0!</v>
      </c>
      <c r="R29" s="43">
        <v>105.5</v>
      </c>
    </row>
    <row r="30" spans="2:19" s="12" customFormat="1" ht="27" hidden="1" customHeight="1">
      <c r="B30" s="13"/>
      <c r="C30" s="14"/>
      <c r="D30" s="46"/>
      <c r="E30" s="43" t="e">
        <f t="shared" si="1"/>
        <v>#DIV/0!</v>
      </c>
      <c r="F30" s="45">
        <v>108.5</v>
      </c>
      <c r="G30" s="45"/>
      <c r="H30" s="55" t="e">
        <f t="shared" si="2"/>
        <v>#DIV/0!</v>
      </c>
      <c r="I30" s="45">
        <v>105.1</v>
      </c>
      <c r="J30" s="80"/>
      <c r="K30" s="55" t="e">
        <f t="shared" si="3"/>
        <v>#DIV/0!</v>
      </c>
      <c r="L30" s="43">
        <v>105.4</v>
      </c>
      <c r="M30" s="45"/>
      <c r="N30" s="55" t="e">
        <f t="shared" si="4"/>
        <v>#DIV/0!</v>
      </c>
      <c r="O30" s="46">
        <v>105.5</v>
      </c>
      <c r="P30" s="45"/>
      <c r="Q30" s="55" t="e">
        <f t="shared" si="5"/>
        <v>#DIV/0!</v>
      </c>
      <c r="R30" s="43">
        <v>105.5</v>
      </c>
    </row>
    <row r="31" spans="2:19" ht="26.25" hidden="1" customHeight="1">
      <c r="B31" s="13"/>
      <c r="C31" s="15"/>
      <c r="D31" s="44"/>
      <c r="E31" s="43" t="e">
        <f t="shared" si="1"/>
        <v>#DIV/0!</v>
      </c>
      <c r="F31" s="45">
        <v>108.5</v>
      </c>
      <c r="G31" s="74"/>
      <c r="H31" s="55" t="e">
        <f t="shared" si="2"/>
        <v>#DIV/0!</v>
      </c>
      <c r="I31" s="45">
        <v>105.1</v>
      </c>
      <c r="J31" s="80"/>
      <c r="K31" s="55" t="e">
        <f t="shared" si="3"/>
        <v>#DIV/0!</v>
      </c>
      <c r="L31" s="43">
        <v>105.4</v>
      </c>
      <c r="M31" s="45"/>
      <c r="N31" s="55" t="e">
        <f t="shared" si="4"/>
        <v>#DIV/0!</v>
      </c>
      <c r="O31" s="46">
        <v>105.5</v>
      </c>
      <c r="P31" s="45"/>
      <c r="Q31" s="55" t="e">
        <f t="shared" si="5"/>
        <v>#DIV/0!</v>
      </c>
      <c r="R31" s="43">
        <v>105.5</v>
      </c>
    </row>
    <row r="32" spans="2:19" s="12" customFormat="1" ht="25.5" customHeight="1">
      <c r="B32" s="13" t="s">
        <v>21</v>
      </c>
      <c r="C32" s="49" t="s">
        <v>22</v>
      </c>
      <c r="D32" s="46">
        <v>16766</v>
      </c>
      <c r="E32" s="43">
        <f t="shared" si="1"/>
        <v>22.6</v>
      </c>
      <c r="F32" s="45">
        <v>108.5</v>
      </c>
      <c r="G32" s="45">
        <v>1700</v>
      </c>
      <c r="H32" s="55">
        <f t="shared" si="2"/>
        <v>9.6475434573595038</v>
      </c>
      <c r="I32" s="45">
        <v>105.1</v>
      </c>
      <c r="J32" s="80">
        <v>1700</v>
      </c>
      <c r="K32" s="55">
        <f t="shared" si="3"/>
        <v>94.876660341555976</v>
      </c>
      <c r="L32" s="43">
        <v>105.4</v>
      </c>
      <c r="M32" s="45">
        <v>1700</v>
      </c>
      <c r="N32" s="55">
        <f t="shared" si="4"/>
        <v>94.786729857819907</v>
      </c>
      <c r="O32" s="46">
        <v>105.5</v>
      </c>
      <c r="P32" s="45">
        <v>1700</v>
      </c>
      <c r="Q32" s="55">
        <f t="shared" si="5"/>
        <v>94.786729857819907</v>
      </c>
      <c r="R32" s="43">
        <v>105.5</v>
      </c>
      <c r="S32" s="12">
        <v>68417</v>
      </c>
    </row>
    <row r="33" spans="2:19" ht="28.5" hidden="1" customHeight="1">
      <c r="B33" s="16" t="s">
        <v>96</v>
      </c>
      <c r="C33" s="11" t="s">
        <v>40</v>
      </c>
      <c r="D33" s="43">
        <f>D34+D35+D36+D37</f>
        <v>0</v>
      </c>
      <c r="E33" s="43" t="e">
        <f t="shared" si="1"/>
        <v>#DIV/0!</v>
      </c>
      <c r="F33" s="43">
        <v>108.5</v>
      </c>
      <c r="G33" s="43">
        <f>G34+G35+G36+G37</f>
        <v>0</v>
      </c>
      <c r="H33" s="54" t="e">
        <f t="shared" si="2"/>
        <v>#DIV/0!</v>
      </c>
      <c r="I33" s="43">
        <v>105.1</v>
      </c>
      <c r="J33" s="79">
        <f>J34+J35+J36+J37</f>
        <v>0</v>
      </c>
      <c r="K33" s="54" t="e">
        <f t="shared" si="3"/>
        <v>#DIV/0!</v>
      </c>
      <c r="L33" s="43">
        <v>105.4</v>
      </c>
      <c r="M33" s="43">
        <f>M34+M35+M36+M37</f>
        <v>0</v>
      </c>
      <c r="N33" s="54" t="e">
        <f t="shared" si="4"/>
        <v>#DIV/0!</v>
      </c>
      <c r="O33" s="43">
        <v>105.5</v>
      </c>
      <c r="P33" s="43">
        <f>P34+P35+P36+P37</f>
        <v>0</v>
      </c>
      <c r="Q33" s="54" t="e">
        <f t="shared" si="5"/>
        <v>#DIV/0!</v>
      </c>
      <c r="R33" s="43">
        <v>105.5</v>
      </c>
    </row>
    <row r="34" spans="2:19" s="12" customFormat="1" ht="28.5" hidden="1" customHeight="1">
      <c r="B34" s="13"/>
      <c r="C34" s="49"/>
      <c r="D34" s="46"/>
      <c r="E34" s="43" t="e">
        <f t="shared" si="1"/>
        <v>#DIV/0!</v>
      </c>
      <c r="F34" s="45">
        <v>108.5</v>
      </c>
      <c r="G34" s="45"/>
      <c r="H34" s="55" t="e">
        <f t="shared" si="2"/>
        <v>#DIV/0!</v>
      </c>
      <c r="I34" s="45">
        <v>105.1</v>
      </c>
      <c r="J34" s="80"/>
      <c r="K34" s="55" t="e">
        <f t="shared" si="3"/>
        <v>#DIV/0!</v>
      </c>
      <c r="L34" s="43">
        <v>105.4</v>
      </c>
      <c r="M34" s="45"/>
      <c r="N34" s="55" t="e">
        <f t="shared" si="4"/>
        <v>#DIV/0!</v>
      </c>
      <c r="O34" s="46">
        <v>105.5</v>
      </c>
      <c r="P34" s="45"/>
      <c r="Q34" s="55" t="e">
        <f t="shared" si="5"/>
        <v>#DIV/0!</v>
      </c>
      <c r="R34" s="43">
        <v>105.5</v>
      </c>
    </row>
    <row r="35" spans="2:19" s="12" customFormat="1" ht="28.5" hidden="1" customHeight="1">
      <c r="B35" s="13"/>
      <c r="C35" s="49"/>
      <c r="D35" s="46"/>
      <c r="E35" s="43" t="e">
        <f t="shared" si="1"/>
        <v>#DIV/0!</v>
      </c>
      <c r="F35" s="45">
        <v>108.5</v>
      </c>
      <c r="G35" s="45"/>
      <c r="H35" s="55" t="e">
        <f t="shared" si="2"/>
        <v>#DIV/0!</v>
      </c>
      <c r="I35" s="45">
        <v>105.1</v>
      </c>
      <c r="J35" s="80"/>
      <c r="K35" s="55" t="e">
        <f t="shared" si="3"/>
        <v>#DIV/0!</v>
      </c>
      <c r="L35" s="43">
        <v>105.4</v>
      </c>
      <c r="M35" s="45"/>
      <c r="N35" s="55" t="e">
        <f t="shared" si="4"/>
        <v>#DIV/0!</v>
      </c>
      <c r="O35" s="46">
        <v>105.5</v>
      </c>
      <c r="P35" s="45"/>
      <c r="Q35" s="55" t="e">
        <f t="shared" si="5"/>
        <v>#DIV/0!</v>
      </c>
      <c r="R35" s="43">
        <v>105.5</v>
      </c>
    </row>
    <row r="36" spans="2:19" s="12" customFormat="1" ht="28.5" hidden="1" customHeight="1">
      <c r="B36" s="13"/>
      <c r="C36" s="49"/>
      <c r="D36" s="46"/>
      <c r="E36" s="43" t="e">
        <f t="shared" si="1"/>
        <v>#DIV/0!</v>
      </c>
      <c r="F36" s="45">
        <v>108.5</v>
      </c>
      <c r="G36" s="45"/>
      <c r="H36" s="55" t="e">
        <f t="shared" si="2"/>
        <v>#DIV/0!</v>
      </c>
      <c r="I36" s="45">
        <v>105.1</v>
      </c>
      <c r="J36" s="80"/>
      <c r="K36" s="55" t="e">
        <f t="shared" si="3"/>
        <v>#DIV/0!</v>
      </c>
      <c r="L36" s="43">
        <v>105.4</v>
      </c>
      <c r="M36" s="45"/>
      <c r="N36" s="55" t="e">
        <f t="shared" si="4"/>
        <v>#DIV/0!</v>
      </c>
      <c r="O36" s="46">
        <v>105.5</v>
      </c>
      <c r="P36" s="45"/>
      <c r="Q36" s="55" t="e">
        <f t="shared" si="5"/>
        <v>#DIV/0!</v>
      </c>
      <c r="R36" s="43">
        <v>105.5</v>
      </c>
    </row>
    <row r="37" spans="2:19" ht="28.5" hidden="1" customHeight="1">
      <c r="B37" s="13"/>
      <c r="C37" s="49"/>
      <c r="D37" s="46"/>
      <c r="E37" s="43" t="e">
        <f t="shared" si="1"/>
        <v>#DIV/0!</v>
      </c>
      <c r="F37" s="45">
        <v>108.5</v>
      </c>
      <c r="G37" s="45"/>
      <c r="H37" s="55" t="e">
        <f t="shared" si="2"/>
        <v>#DIV/0!</v>
      </c>
      <c r="I37" s="45">
        <v>105.1</v>
      </c>
      <c r="J37" s="80"/>
      <c r="K37" s="55" t="e">
        <f t="shared" si="3"/>
        <v>#DIV/0!</v>
      </c>
      <c r="L37" s="43">
        <v>105.4</v>
      </c>
      <c r="M37" s="45"/>
      <c r="N37" s="55" t="e">
        <f t="shared" si="4"/>
        <v>#DIV/0!</v>
      </c>
      <c r="O37" s="46">
        <v>105.5</v>
      </c>
      <c r="P37" s="45"/>
      <c r="Q37" s="55" t="e">
        <f t="shared" si="5"/>
        <v>#DIV/0!</v>
      </c>
      <c r="R37" s="43">
        <v>105.5</v>
      </c>
    </row>
    <row r="38" spans="2:19" s="12" customFormat="1" ht="28.5" hidden="1" customHeight="1">
      <c r="B38" s="17" t="s">
        <v>23</v>
      </c>
      <c r="C38" s="49" t="s">
        <v>22</v>
      </c>
      <c r="D38" s="46"/>
      <c r="E38" s="43" t="e">
        <f t="shared" si="1"/>
        <v>#DIV/0!</v>
      </c>
      <c r="F38" s="45">
        <v>108.5</v>
      </c>
      <c r="G38" s="45"/>
      <c r="H38" s="55" t="e">
        <f t="shared" si="2"/>
        <v>#DIV/0!</v>
      </c>
      <c r="I38" s="45">
        <v>105.1</v>
      </c>
      <c r="J38" s="80"/>
      <c r="K38" s="55" t="e">
        <f t="shared" si="3"/>
        <v>#DIV/0!</v>
      </c>
      <c r="L38" s="43">
        <v>105.4</v>
      </c>
      <c r="M38" s="45"/>
      <c r="N38" s="55" t="e">
        <f t="shared" si="4"/>
        <v>#DIV/0!</v>
      </c>
      <c r="O38" s="46">
        <v>105.5</v>
      </c>
      <c r="P38" s="45"/>
      <c r="Q38" s="55" t="e">
        <f t="shared" si="5"/>
        <v>#DIV/0!</v>
      </c>
      <c r="R38" s="43">
        <v>105.5</v>
      </c>
    </row>
    <row r="39" spans="2:19" ht="30" customHeight="1">
      <c r="B39" s="16" t="s">
        <v>97</v>
      </c>
      <c r="C39" s="11" t="s">
        <v>39</v>
      </c>
      <c r="D39" s="43">
        <f>D41+D47+D52+D54+D56+D58+D60+D63+D66+D68+D70+D72+D75+D78+D81+D84+D87+D90+D93+D96+D98+D100+D102+D104</f>
        <v>6642</v>
      </c>
      <c r="E39" s="43">
        <f t="shared" si="1"/>
        <v>223.9</v>
      </c>
      <c r="F39" s="43">
        <v>108.5</v>
      </c>
      <c r="G39" s="43">
        <f t="shared" ref="G39:P39" si="8">G41+G47+G52+G54+G56+G58+G60+G63+G66+G68+G70+G72+G75+G78+G81+G84+G87+G90+G93+G96+G98+G100+G102+G104</f>
        <v>1200</v>
      </c>
      <c r="H39" s="54">
        <f t="shared" si="2"/>
        <v>17.190149700418669</v>
      </c>
      <c r="I39" s="43">
        <v>105.1</v>
      </c>
      <c r="J39" s="79">
        <f t="shared" si="8"/>
        <v>0</v>
      </c>
      <c r="K39" s="54">
        <f t="shared" si="3"/>
        <v>0</v>
      </c>
      <c r="L39" s="43">
        <v>105.4</v>
      </c>
      <c r="M39" s="43">
        <f t="shared" si="8"/>
        <v>0</v>
      </c>
      <c r="N39" s="54" t="e">
        <f t="shared" si="4"/>
        <v>#DIV/0!</v>
      </c>
      <c r="O39" s="43">
        <v>105.5</v>
      </c>
      <c r="P39" s="43">
        <f t="shared" si="8"/>
        <v>0</v>
      </c>
      <c r="Q39" s="54" t="e">
        <f t="shared" si="5"/>
        <v>#DIV/0!</v>
      </c>
      <c r="R39" s="43">
        <v>105.5</v>
      </c>
      <c r="S39" s="42">
        <v>2734</v>
      </c>
    </row>
    <row r="40" spans="2:19" s="12" customFormat="1" ht="14.25" customHeight="1">
      <c r="B40" s="13"/>
      <c r="C40" s="49" t="s">
        <v>25</v>
      </c>
      <c r="D40" s="46"/>
      <c r="E40" s="43" t="e">
        <f t="shared" si="1"/>
        <v>#DIV/0!</v>
      </c>
      <c r="F40" s="45"/>
      <c r="G40" s="45"/>
      <c r="H40" s="56"/>
      <c r="I40" s="45"/>
      <c r="J40" s="80"/>
      <c r="K40" s="56"/>
      <c r="L40" s="43">
        <v>105.4</v>
      </c>
      <c r="M40" s="45"/>
      <c r="N40" s="56"/>
      <c r="O40" s="46">
        <v>105.5</v>
      </c>
      <c r="P40" s="45"/>
      <c r="Q40" s="56"/>
      <c r="R40" s="43">
        <v>105.5</v>
      </c>
    </row>
    <row r="41" spans="2:19" s="12" customFormat="1" ht="18" customHeight="1">
      <c r="B41" s="50" t="s">
        <v>98</v>
      </c>
      <c r="C41" s="49" t="s">
        <v>38</v>
      </c>
      <c r="D41" s="46">
        <f>D42+D43+D44+D45+D46</f>
        <v>6642</v>
      </c>
      <c r="E41" s="43">
        <f t="shared" si="1"/>
        <v>223.9</v>
      </c>
      <c r="F41" s="45">
        <v>108.5</v>
      </c>
      <c r="G41" s="46">
        <f t="shared" ref="G41" si="9">G42+G43+G44+G45+G46</f>
        <v>1200</v>
      </c>
      <c r="H41" s="55">
        <f t="shared" si="2"/>
        <v>17.190149700418669</v>
      </c>
      <c r="I41" s="45">
        <v>105.1</v>
      </c>
      <c r="J41" s="80">
        <f>J42+J43+J44+J45+J46</f>
        <v>0</v>
      </c>
      <c r="K41" s="55">
        <f t="shared" si="3"/>
        <v>0</v>
      </c>
      <c r="L41" s="43">
        <v>105.4</v>
      </c>
      <c r="M41" s="45">
        <f>M42+M43+M44+M45+M46</f>
        <v>0</v>
      </c>
      <c r="N41" s="55" t="e">
        <f t="shared" si="4"/>
        <v>#DIV/0!</v>
      </c>
      <c r="O41" s="46">
        <v>105.5</v>
      </c>
      <c r="P41" s="45">
        <f>P42+P43+P44+P45+P46</f>
        <v>0</v>
      </c>
      <c r="Q41" s="55" t="e">
        <f t="shared" si="5"/>
        <v>#DIV/0!</v>
      </c>
      <c r="R41" s="43">
        <v>105.5</v>
      </c>
      <c r="S41" s="12">
        <v>2734</v>
      </c>
    </row>
    <row r="42" spans="2:19" s="12" customFormat="1" ht="30" customHeight="1">
      <c r="B42" s="50"/>
      <c r="C42" s="61" t="s">
        <v>143</v>
      </c>
      <c r="D42" s="62">
        <v>6642</v>
      </c>
      <c r="E42" s="43">
        <f t="shared" si="1"/>
        <v>223.9</v>
      </c>
      <c r="F42" s="45">
        <v>108.5</v>
      </c>
      <c r="G42" s="45">
        <v>1200</v>
      </c>
      <c r="H42" s="55">
        <f t="shared" si="2"/>
        <v>17.190149700418669</v>
      </c>
      <c r="I42" s="45">
        <v>105.1</v>
      </c>
      <c r="J42" s="80"/>
      <c r="K42" s="55">
        <f t="shared" si="3"/>
        <v>0</v>
      </c>
      <c r="L42" s="43">
        <v>105.4</v>
      </c>
      <c r="M42" s="45"/>
      <c r="N42" s="55" t="e">
        <f t="shared" si="4"/>
        <v>#DIV/0!</v>
      </c>
      <c r="O42" s="46">
        <v>105.5</v>
      </c>
      <c r="P42" s="45"/>
      <c r="Q42" s="55" t="e">
        <f t="shared" si="5"/>
        <v>#DIV/0!</v>
      </c>
      <c r="R42" s="43">
        <v>105.5</v>
      </c>
      <c r="S42" s="12">
        <v>2734</v>
      </c>
    </row>
    <row r="43" spans="2:19" s="12" customFormat="1" ht="30" hidden="1" customHeight="1">
      <c r="B43" s="50"/>
      <c r="C43" s="49"/>
      <c r="D43" s="46"/>
      <c r="E43" s="43" t="e">
        <f t="shared" si="1"/>
        <v>#DIV/0!</v>
      </c>
      <c r="F43" s="45">
        <v>108.5</v>
      </c>
      <c r="G43" s="45"/>
      <c r="H43" s="55" t="e">
        <f t="shared" si="2"/>
        <v>#DIV/0!</v>
      </c>
      <c r="I43" s="45">
        <v>105.1</v>
      </c>
      <c r="J43" s="80"/>
      <c r="K43" s="55" t="e">
        <f t="shared" si="3"/>
        <v>#DIV/0!</v>
      </c>
      <c r="L43" s="43">
        <v>105.4</v>
      </c>
      <c r="M43" s="45"/>
      <c r="N43" s="55" t="e">
        <f t="shared" si="4"/>
        <v>#DIV/0!</v>
      </c>
      <c r="O43" s="46">
        <v>105.5</v>
      </c>
      <c r="P43" s="45"/>
      <c r="Q43" s="55" t="e">
        <f t="shared" si="5"/>
        <v>#DIV/0!</v>
      </c>
      <c r="R43" s="43">
        <v>105.5</v>
      </c>
    </row>
    <row r="44" spans="2:19" s="12" customFormat="1" ht="30" hidden="1" customHeight="1">
      <c r="B44" s="50"/>
      <c r="C44" s="49"/>
      <c r="D44" s="46"/>
      <c r="E44" s="43" t="e">
        <f t="shared" si="1"/>
        <v>#DIV/0!</v>
      </c>
      <c r="F44" s="45">
        <v>108.5</v>
      </c>
      <c r="G44" s="45"/>
      <c r="H44" s="55" t="e">
        <f t="shared" si="2"/>
        <v>#DIV/0!</v>
      </c>
      <c r="I44" s="45">
        <v>105.1</v>
      </c>
      <c r="J44" s="80"/>
      <c r="K44" s="55" t="e">
        <f t="shared" si="3"/>
        <v>#DIV/0!</v>
      </c>
      <c r="L44" s="43">
        <v>105.4</v>
      </c>
      <c r="M44" s="45"/>
      <c r="N44" s="55" t="e">
        <f t="shared" si="4"/>
        <v>#DIV/0!</v>
      </c>
      <c r="O44" s="46">
        <v>105.5</v>
      </c>
      <c r="P44" s="45"/>
      <c r="Q44" s="55" t="e">
        <f t="shared" si="5"/>
        <v>#DIV/0!</v>
      </c>
      <c r="R44" s="43">
        <v>105.5</v>
      </c>
    </row>
    <row r="45" spans="2:19" s="12" customFormat="1" ht="30" hidden="1" customHeight="1">
      <c r="B45" s="50"/>
      <c r="C45" s="49"/>
      <c r="D45" s="46"/>
      <c r="E45" s="43" t="e">
        <f t="shared" si="1"/>
        <v>#DIV/0!</v>
      </c>
      <c r="F45" s="45">
        <v>108.5</v>
      </c>
      <c r="G45" s="45"/>
      <c r="H45" s="55" t="e">
        <f t="shared" si="2"/>
        <v>#DIV/0!</v>
      </c>
      <c r="I45" s="45">
        <v>105.1</v>
      </c>
      <c r="J45" s="80"/>
      <c r="K45" s="55" t="e">
        <f t="shared" si="3"/>
        <v>#DIV/0!</v>
      </c>
      <c r="L45" s="43">
        <v>105.4</v>
      </c>
      <c r="M45" s="45"/>
      <c r="N45" s="55" t="e">
        <f t="shared" si="4"/>
        <v>#DIV/0!</v>
      </c>
      <c r="O45" s="46">
        <v>105.5</v>
      </c>
      <c r="P45" s="45"/>
      <c r="Q45" s="55" t="e">
        <f t="shared" si="5"/>
        <v>#DIV/0!</v>
      </c>
      <c r="R45" s="43">
        <v>105.5</v>
      </c>
    </row>
    <row r="46" spans="2:19" s="12" customFormat="1" ht="30" hidden="1" customHeight="1">
      <c r="B46" s="50"/>
      <c r="C46" s="49"/>
      <c r="D46" s="46"/>
      <c r="E46" s="43" t="e">
        <f t="shared" si="1"/>
        <v>#DIV/0!</v>
      </c>
      <c r="F46" s="45">
        <v>108.5</v>
      </c>
      <c r="G46" s="45"/>
      <c r="H46" s="55" t="e">
        <f t="shared" si="2"/>
        <v>#DIV/0!</v>
      </c>
      <c r="I46" s="45">
        <v>105.1</v>
      </c>
      <c r="J46" s="80"/>
      <c r="K46" s="55" t="e">
        <f t="shared" si="3"/>
        <v>#DIV/0!</v>
      </c>
      <c r="L46" s="43">
        <v>105.4</v>
      </c>
      <c r="M46" s="45"/>
      <c r="N46" s="55" t="e">
        <f t="shared" si="4"/>
        <v>#DIV/0!</v>
      </c>
      <c r="O46" s="46">
        <v>105.5</v>
      </c>
      <c r="P46" s="45"/>
      <c r="Q46" s="55" t="e">
        <f t="shared" si="5"/>
        <v>#DIV/0!</v>
      </c>
      <c r="R46" s="43">
        <v>105.5</v>
      </c>
    </row>
    <row r="47" spans="2:19" s="12" customFormat="1" ht="30" hidden="1" customHeight="1">
      <c r="B47" s="50" t="s">
        <v>24</v>
      </c>
      <c r="C47" s="49" t="s">
        <v>37</v>
      </c>
      <c r="D47" s="46">
        <f>D48+D49+D50+D51</f>
        <v>0</v>
      </c>
      <c r="E47" s="43" t="e">
        <f t="shared" si="1"/>
        <v>#DIV/0!</v>
      </c>
      <c r="F47" s="45">
        <v>108.5</v>
      </c>
      <c r="G47" s="46">
        <f t="shared" ref="G47" si="10">G48+G49+G50+G51</f>
        <v>0</v>
      </c>
      <c r="H47" s="55" t="e">
        <f t="shared" si="2"/>
        <v>#DIV/0!</v>
      </c>
      <c r="I47" s="45">
        <v>105.1</v>
      </c>
      <c r="J47" s="80">
        <f>J48+J49+J50+J51</f>
        <v>0</v>
      </c>
      <c r="K47" s="55" t="e">
        <f t="shared" si="3"/>
        <v>#DIV/0!</v>
      </c>
      <c r="L47" s="43">
        <v>105.4</v>
      </c>
      <c r="M47" s="45">
        <f>M48+M49+M50+M51</f>
        <v>0</v>
      </c>
      <c r="N47" s="55" t="e">
        <f t="shared" si="4"/>
        <v>#DIV/0!</v>
      </c>
      <c r="O47" s="46">
        <v>105.5</v>
      </c>
      <c r="P47" s="45">
        <f>P48+P49+P50+P51</f>
        <v>0</v>
      </c>
      <c r="Q47" s="55" t="e">
        <f t="shared" si="5"/>
        <v>#DIV/0!</v>
      </c>
      <c r="R47" s="43">
        <v>105.5</v>
      </c>
    </row>
    <row r="48" spans="2:19" s="12" customFormat="1" ht="30" hidden="1" customHeight="1">
      <c r="B48" s="50"/>
      <c r="C48" s="49"/>
      <c r="D48" s="46"/>
      <c r="E48" s="43" t="e">
        <f t="shared" si="1"/>
        <v>#DIV/0!</v>
      </c>
      <c r="F48" s="45">
        <v>108.5</v>
      </c>
      <c r="G48" s="45"/>
      <c r="H48" s="55" t="e">
        <f t="shared" si="2"/>
        <v>#DIV/0!</v>
      </c>
      <c r="I48" s="45">
        <v>105.1</v>
      </c>
      <c r="J48" s="80"/>
      <c r="K48" s="55" t="e">
        <f t="shared" si="3"/>
        <v>#DIV/0!</v>
      </c>
      <c r="L48" s="43">
        <v>105.4</v>
      </c>
      <c r="M48" s="45"/>
      <c r="N48" s="55" t="e">
        <f t="shared" si="4"/>
        <v>#DIV/0!</v>
      </c>
      <c r="O48" s="46">
        <v>105.5</v>
      </c>
      <c r="P48" s="45"/>
      <c r="Q48" s="55" t="e">
        <f t="shared" si="5"/>
        <v>#DIV/0!</v>
      </c>
      <c r="R48" s="43">
        <v>105.5</v>
      </c>
    </row>
    <row r="49" spans="2:18" s="12" customFormat="1" ht="30" hidden="1" customHeight="1">
      <c r="B49" s="50"/>
      <c r="C49" s="49"/>
      <c r="D49" s="46"/>
      <c r="E49" s="43" t="e">
        <f t="shared" si="1"/>
        <v>#DIV/0!</v>
      </c>
      <c r="F49" s="45">
        <v>108.5</v>
      </c>
      <c r="G49" s="45"/>
      <c r="H49" s="55" t="e">
        <f t="shared" si="2"/>
        <v>#DIV/0!</v>
      </c>
      <c r="I49" s="45">
        <v>105.1</v>
      </c>
      <c r="J49" s="80"/>
      <c r="K49" s="55" t="e">
        <f t="shared" si="3"/>
        <v>#DIV/0!</v>
      </c>
      <c r="L49" s="43">
        <v>105.4</v>
      </c>
      <c r="M49" s="45"/>
      <c r="N49" s="55" t="e">
        <f t="shared" si="4"/>
        <v>#DIV/0!</v>
      </c>
      <c r="O49" s="46">
        <v>105.5</v>
      </c>
      <c r="P49" s="45"/>
      <c r="Q49" s="55" t="e">
        <f t="shared" si="5"/>
        <v>#DIV/0!</v>
      </c>
      <c r="R49" s="43">
        <v>105.5</v>
      </c>
    </row>
    <row r="50" spans="2:18" s="12" customFormat="1" ht="30" hidden="1" customHeight="1">
      <c r="B50" s="50"/>
      <c r="C50" s="49"/>
      <c r="D50" s="46"/>
      <c r="E50" s="43" t="e">
        <f t="shared" si="1"/>
        <v>#DIV/0!</v>
      </c>
      <c r="F50" s="45">
        <v>108.5</v>
      </c>
      <c r="G50" s="45"/>
      <c r="H50" s="55" t="e">
        <f t="shared" si="2"/>
        <v>#DIV/0!</v>
      </c>
      <c r="I50" s="45">
        <v>105.1</v>
      </c>
      <c r="J50" s="80"/>
      <c r="K50" s="55" t="e">
        <f t="shared" si="3"/>
        <v>#DIV/0!</v>
      </c>
      <c r="L50" s="43">
        <v>105.4</v>
      </c>
      <c r="M50" s="45"/>
      <c r="N50" s="55" t="e">
        <f t="shared" si="4"/>
        <v>#DIV/0!</v>
      </c>
      <c r="O50" s="46">
        <v>105.5</v>
      </c>
      <c r="P50" s="45"/>
      <c r="Q50" s="55" t="e">
        <f t="shared" si="5"/>
        <v>#DIV/0!</v>
      </c>
      <c r="R50" s="43">
        <v>105.5</v>
      </c>
    </row>
    <row r="51" spans="2:18" s="12" customFormat="1" ht="30" hidden="1" customHeight="1">
      <c r="B51" s="50"/>
      <c r="C51" s="49"/>
      <c r="D51" s="46"/>
      <c r="E51" s="43" t="e">
        <f t="shared" si="1"/>
        <v>#DIV/0!</v>
      </c>
      <c r="F51" s="45">
        <v>108.5</v>
      </c>
      <c r="G51" s="45"/>
      <c r="H51" s="55" t="e">
        <f t="shared" si="2"/>
        <v>#DIV/0!</v>
      </c>
      <c r="I51" s="45">
        <v>105.1</v>
      </c>
      <c r="J51" s="80"/>
      <c r="K51" s="55" t="e">
        <f t="shared" si="3"/>
        <v>#DIV/0!</v>
      </c>
      <c r="L51" s="43">
        <v>105.4</v>
      </c>
      <c r="M51" s="45"/>
      <c r="N51" s="55" t="e">
        <f t="shared" si="4"/>
        <v>#DIV/0!</v>
      </c>
      <c r="O51" s="46">
        <v>105.5</v>
      </c>
      <c r="P51" s="45"/>
      <c r="Q51" s="55" t="e">
        <f t="shared" si="5"/>
        <v>#DIV/0!</v>
      </c>
      <c r="R51" s="43">
        <v>105.5</v>
      </c>
    </row>
    <row r="52" spans="2:18" s="19" customFormat="1" ht="30" hidden="1" customHeight="1">
      <c r="B52" s="50" t="s">
        <v>28</v>
      </c>
      <c r="C52" s="18" t="s">
        <v>36</v>
      </c>
      <c r="D52" s="46">
        <f>D53</f>
        <v>0</v>
      </c>
      <c r="E52" s="43" t="e">
        <f t="shared" si="1"/>
        <v>#DIV/0!</v>
      </c>
      <c r="F52" s="45">
        <v>108.5</v>
      </c>
      <c r="G52" s="45">
        <f>G53</f>
        <v>0</v>
      </c>
      <c r="H52" s="55" t="e">
        <f t="shared" si="2"/>
        <v>#DIV/0!</v>
      </c>
      <c r="I52" s="45">
        <v>105.1</v>
      </c>
      <c r="J52" s="80">
        <f>J53</f>
        <v>0</v>
      </c>
      <c r="K52" s="55" t="e">
        <f t="shared" si="3"/>
        <v>#DIV/0!</v>
      </c>
      <c r="L52" s="43">
        <v>105.4</v>
      </c>
      <c r="M52" s="45">
        <f>M53</f>
        <v>0</v>
      </c>
      <c r="N52" s="55" t="e">
        <f t="shared" si="4"/>
        <v>#DIV/0!</v>
      </c>
      <c r="O52" s="46">
        <v>105.5</v>
      </c>
      <c r="P52" s="45">
        <f>P53</f>
        <v>0</v>
      </c>
      <c r="Q52" s="55" t="e">
        <f t="shared" si="5"/>
        <v>#DIV/0!</v>
      </c>
      <c r="R52" s="43">
        <v>105.5</v>
      </c>
    </row>
    <row r="53" spans="2:18" s="12" customFormat="1" ht="30" hidden="1" customHeight="1">
      <c r="B53" s="50"/>
      <c r="C53" s="49"/>
      <c r="D53" s="46"/>
      <c r="E53" s="43" t="e">
        <f t="shared" si="1"/>
        <v>#DIV/0!</v>
      </c>
      <c r="F53" s="45">
        <v>108.5</v>
      </c>
      <c r="G53" s="45"/>
      <c r="H53" s="55" t="e">
        <f t="shared" si="2"/>
        <v>#DIV/0!</v>
      </c>
      <c r="I53" s="45">
        <v>105.1</v>
      </c>
      <c r="J53" s="80"/>
      <c r="K53" s="55" t="e">
        <f t="shared" si="3"/>
        <v>#DIV/0!</v>
      </c>
      <c r="L53" s="43">
        <v>105.4</v>
      </c>
      <c r="M53" s="45"/>
      <c r="N53" s="55" t="e">
        <f t="shared" si="4"/>
        <v>#DIV/0!</v>
      </c>
      <c r="O53" s="46">
        <v>105.5</v>
      </c>
      <c r="P53" s="45"/>
      <c r="Q53" s="55" t="e">
        <f t="shared" si="5"/>
        <v>#DIV/0!</v>
      </c>
      <c r="R53" s="43">
        <v>105.5</v>
      </c>
    </row>
    <row r="54" spans="2:18" s="12" customFormat="1" ht="30" hidden="1" customHeight="1">
      <c r="B54" s="50" t="s">
        <v>99</v>
      </c>
      <c r="C54" s="49" t="s">
        <v>35</v>
      </c>
      <c r="D54" s="46">
        <f>D55</f>
        <v>0</v>
      </c>
      <c r="E54" s="43" t="e">
        <f t="shared" si="1"/>
        <v>#DIV/0!</v>
      </c>
      <c r="F54" s="45">
        <v>108.5</v>
      </c>
      <c r="G54" s="45">
        <f>G55</f>
        <v>0</v>
      </c>
      <c r="H54" s="55" t="e">
        <f t="shared" si="2"/>
        <v>#DIV/0!</v>
      </c>
      <c r="I54" s="45">
        <v>105.1</v>
      </c>
      <c r="J54" s="80">
        <f>J55</f>
        <v>0</v>
      </c>
      <c r="K54" s="55" t="e">
        <f t="shared" si="3"/>
        <v>#DIV/0!</v>
      </c>
      <c r="L54" s="43">
        <v>105.4</v>
      </c>
      <c r="M54" s="45">
        <f>M55</f>
        <v>0</v>
      </c>
      <c r="N54" s="55" t="e">
        <f t="shared" si="4"/>
        <v>#DIV/0!</v>
      </c>
      <c r="O54" s="46">
        <v>105.5</v>
      </c>
      <c r="P54" s="45">
        <f>P55</f>
        <v>0</v>
      </c>
      <c r="Q54" s="55" t="e">
        <f t="shared" si="5"/>
        <v>#DIV/0!</v>
      </c>
      <c r="R54" s="43">
        <v>105.5</v>
      </c>
    </row>
    <row r="55" spans="2:18" s="12" customFormat="1" ht="30" hidden="1" customHeight="1">
      <c r="B55" s="50"/>
      <c r="C55" s="49"/>
      <c r="D55" s="46"/>
      <c r="E55" s="43" t="e">
        <f t="shared" si="1"/>
        <v>#DIV/0!</v>
      </c>
      <c r="F55" s="45">
        <v>108.5</v>
      </c>
      <c r="G55" s="45"/>
      <c r="H55" s="55" t="e">
        <f t="shared" si="2"/>
        <v>#DIV/0!</v>
      </c>
      <c r="I55" s="45">
        <v>105.1</v>
      </c>
      <c r="J55" s="80"/>
      <c r="K55" s="55" t="e">
        <f t="shared" si="3"/>
        <v>#DIV/0!</v>
      </c>
      <c r="L55" s="43">
        <v>105.4</v>
      </c>
      <c r="M55" s="45"/>
      <c r="N55" s="55" t="e">
        <f t="shared" si="4"/>
        <v>#DIV/0!</v>
      </c>
      <c r="O55" s="46">
        <v>105.5</v>
      </c>
      <c r="P55" s="45"/>
      <c r="Q55" s="55" t="e">
        <f t="shared" si="5"/>
        <v>#DIV/0!</v>
      </c>
      <c r="R55" s="43">
        <v>105.5</v>
      </c>
    </row>
    <row r="56" spans="2:18" s="12" customFormat="1" ht="30" hidden="1" customHeight="1">
      <c r="B56" s="50" t="s">
        <v>29</v>
      </c>
      <c r="C56" s="49" t="s">
        <v>34</v>
      </c>
      <c r="D56" s="46">
        <f>D57</f>
        <v>0</v>
      </c>
      <c r="E56" s="43" t="e">
        <f t="shared" si="1"/>
        <v>#DIV/0!</v>
      </c>
      <c r="F56" s="45">
        <v>108.5</v>
      </c>
      <c r="G56" s="45">
        <f>G57</f>
        <v>0</v>
      </c>
      <c r="H56" s="55" t="e">
        <f t="shared" si="2"/>
        <v>#DIV/0!</v>
      </c>
      <c r="I56" s="45">
        <v>105.1</v>
      </c>
      <c r="J56" s="80">
        <f>J57</f>
        <v>0</v>
      </c>
      <c r="K56" s="55" t="e">
        <f t="shared" si="3"/>
        <v>#DIV/0!</v>
      </c>
      <c r="L56" s="43">
        <v>105.4</v>
      </c>
      <c r="M56" s="45">
        <f>M57</f>
        <v>0</v>
      </c>
      <c r="N56" s="55" t="e">
        <f t="shared" si="4"/>
        <v>#DIV/0!</v>
      </c>
      <c r="O56" s="46">
        <v>105.5</v>
      </c>
      <c r="P56" s="45">
        <f>P57</f>
        <v>0</v>
      </c>
      <c r="Q56" s="55" t="e">
        <f t="shared" si="5"/>
        <v>#DIV/0!</v>
      </c>
      <c r="R56" s="43">
        <v>105.5</v>
      </c>
    </row>
    <row r="57" spans="2:18" s="12" customFormat="1" ht="30" hidden="1" customHeight="1">
      <c r="B57" s="50"/>
      <c r="C57" s="49"/>
      <c r="D57" s="46"/>
      <c r="E57" s="43" t="e">
        <f t="shared" si="1"/>
        <v>#DIV/0!</v>
      </c>
      <c r="F57" s="45">
        <v>108.5</v>
      </c>
      <c r="G57" s="45"/>
      <c r="H57" s="55" t="e">
        <f t="shared" si="2"/>
        <v>#DIV/0!</v>
      </c>
      <c r="I57" s="45">
        <v>105.1</v>
      </c>
      <c r="J57" s="80"/>
      <c r="K57" s="55" t="e">
        <f t="shared" si="3"/>
        <v>#DIV/0!</v>
      </c>
      <c r="L57" s="43">
        <v>105.4</v>
      </c>
      <c r="M57" s="45"/>
      <c r="N57" s="55" t="e">
        <f t="shared" si="4"/>
        <v>#DIV/0!</v>
      </c>
      <c r="O57" s="46">
        <v>105.5</v>
      </c>
      <c r="P57" s="45"/>
      <c r="Q57" s="55" t="e">
        <f t="shared" si="5"/>
        <v>#DIV/0!</v>
      </c>
      <c r="R57" s="43">
        <v>105.5</v>
      </c>
    </row>
    <row r="58" spans="2:18" s="12" customFormat="1" ht="30" hidden="1" customHeight="1">
      <c r="B58" s="20" t="s">
        <v>101</v>
      </c>
      <c r="C58" s="49" t="s">
        <v>33</v>
      </c>
      <c r="D58" s="46">
        <f>D59</f>
        <v>0</v>
      </c>
      <c r="E58" s="43" t="e">
        <f t="shared" si="1"/>
        <v>#DIV/0!</v>
      </c>
      <c r="F58" s="45">
        <v>108.5</v>
      </c>
      <c r="G58" s="45">
        <f>G59</f>
        <v>0</v>
      </c>
      <c r="H58" s="55" t="e">
        <f t="shared" si="2"/>
        <v>#DIV/0!</v>
      </c>
      <c r="I58" s="45">
        <v>105.1</v>
      </c>
      <c r="J58" s="80">
        <f>J59</f>
        <v>0</v>
      </c>
      <c r="K58" s="55" t="e">
        <f t="shared" si="3"/>
        <v>#DIV/0!</v>
      </c>
      <c r="L58" s="43">
        <v>105.4</v>
      </c>
      <c r="M58" s="45">
        <f>M59</f>
        <v>0</v>
      </c>
      <c r="N58" s="55" t="e">
        <f t="shared" si="4"/>
        <v>#DIV/0!</v>
      </c>
      <c r="O58" s="46">
        <v>105.5</v>
      </c>
      <c r="P58" s="45">
        <f>P59</f>
        <v>0</v>
      </c>
      <c r="Q58" s="55" t="e">
        <f t="shared" si="5"/>
        <v>#DIV/0!</v>
      </c>
      <c r="R58" s="43">
        <v>105.5</v>
      </c>
    </row>
    <row r="59" spans="2:18" s="12" customFormat="1" ht="30" hidden="1" customHeight="1">
      <c r="B59" s="50"/>
      <c r="C59" s="49"/>
      <c r="D59" s="46"/>
      <c r="E59" s="43" t="e">
        <f t="shared" si="1"/>
        <v>#DIV/0!</v>
      </c>
      <c r="F59" s="45">
        <v>108.5</v>
      </c>
      <c r="G59" s="45"/>
      <c r="H59" s="55" t="e">
        <f t="shared" si="2"/>
        <v>#DIV/0!</v>
      </c>
      <c r="I59" s="45">
        <v>105.1</v>
      </c>
      <c r="J59" s="80"/>
      <c r="K59" s="55" t="e">
        <f t="shared" si="3"/>
        <v>#DIV/0!</v>
      </c>
      <c r="L59" s="43">
        <v>105.4</v>
      </c>
      <c r="M59" s="45"/>
      <c r="N59" s="55" t="e">
        <f t="shared" si="4"/>
        <v>#DIV/0!</v>
      </c>
      <c r="O59" s="46">
        <v>105.5</v>
      </c>
      <c r="P59" s="45"/>
      <c r="Q59" s="55" t="e">
        <f t="shared" si="5"/>
        <v>#DIV/0!</v>
      </c>
      <c r="R59" s="43">
        <v>105.5</v>
      </c>
    </row>
    <row r="60" spans="2:18" s="12" customFormat="1" ht="72" hidden="1" customHeight="1">
      <c r="B60" s="50" t="s">
        <v>102</v>
      </c>
      <c r="C60" s="49" t="s">
        <v>30</v>
      </c>
      <c r="D60" s="46">
        <f>D61+D62</f>
        <v>0</v>
      </c>
      <c r="E60" s="43" t="e">
        <f t="shared" si="1"/>
        <v>#DIV/0!</v>
      </c>
      <c r="F60" s="45">
        <v>108.5</v>
      </c>
      <c r="G60" s="45">
        <f>G61+G62</f>
        <v>0</v>
      </c>
      <c r="H60" s="55" t="e">
        <f t="shared" si="2"/>
        <v>#DIV/0!</v>
      </c>
      <c r="I60" s="45">
        <v>105.1</v>
      </c>
      <c r="J60" s="80">
        <f>J61+J62</f>
        <v>0</v>
      </c>
      <c r="K60" s="55" t="e">
        <f t="shared" si="3"/>
        <v>#DIV/0!</v>
      </c>
      <c r="L60" s="43">
        <v>105.4</v>
      </c>
      <c r="M60" s="45">
        <f>M61+M62</f>
        <v>0</v>
      </c>
      <c r="N60" s="55" t="e">
        <f t="shared" si="4"/>
        <v>#DIV/0!</v>
      </c>
      <c r="O60" s="46">
        <v>105.5</v>
      </c>
      <c r="P60" s="45">
        <f>P61+P62</f>
        <v>0</v>
      </c>
      <c r="Q60" s="55" t="e">
        <f t="shared" si="5"/>
        <v>#DIV/0!</v>
      </c>
      <c r="R60" s="43">
        <v>105.5</v>
      </c>
    </row>
    <row r="61" spans="2:18" s="12" customFormat="1" ht="30" hidden="1" customHeight="1">
      <c r="B61" s="50"/>
      <c r="C61" s="49"/>
      <c r="D61" s="46"/>
      <c r="E61" s="43" t="e">
        <f t="shared" si="1"/>
        <v>#DIV/0!</v>
      </c>
      <c r="F61" s="45">
        <v>108.5</v>
      </c>
      <c r="G61" s="45"/>
      <c r="H61" s="55" t="e">
        <f t="shared" si="2"/>
        <v>#DIV/0!</v>
      </c>
      <c r="I61" s="45">
        <v>105.1</v>
      </c>
      <c r="J61" s="80"/>
      <c r="K61" s="55" t="e">
        <f t="shared" si="3"/>
        <v>#DIV/0!</v>
      </c>
      <c r="L61" s="43">
        <v>105.4</v>
      </c>
      <c r="M61" s="45"/>
      <c r="N61" s="55" t="e">
        <f t="shared" si="4"/>
        <v>#DIV/0!</v>
      </c>
      <c r="O61" s="46">
        <v>105.5</v>
      </c>
      <c r="P61" s="45"/>
      <c r="Q61" s="55" t="e">
        <f t="shared" si="5"/>
        <v>#DIV/0!</v>
      </c>
      <c r="R61" s="43">
        <v>105.5</v>
      </c>
    </row>
    <row r="62" spans="2:18" s="12" customFormat="1" ht="30" hidden="1" customHeight="1">
      <c r="B62" s="50"/>
      <c r="C62" s="49"/>
      <c r="D62" s="46"/>
      <c r="E62" s="43" t="e">
        <f t="shared" si="1"/>
        <v>#DIV/0!</v>
      </c>
      <c r="F62" s="45">
        <v>108.5</v>
      </c>
      <c r="G62" s="45"/>
      <c r="H62" s="55" t="e">
        <f t="shared" si="2"/>
        <v>#DIV/0!</v>
      </c>
      <c r="I62" s="45">
        <v>105.1</v>
      </c>
      <c r="J62" s="80"/>
      <c r="K62" s="55" t="e">
        <f t="shared" si="3"/>
        <v>#DIV/0!</v>
      </c>
      <c r="L62" s="43">
        <v>105.4</v>
      </c>
      <c r="M62" s="45"/>
      <c r="N62" s="55" t="e">
        <f t="shared" si="4"/>
        <v>#DIV/0!</v>
      </c>
      <c r="O62" s="46">
        <v>105.5</v>
      </c>
      <c r="P62" s="45"/>
      <c r="Q62" s="55" t="e">
        <f t="shared" si="5"/>
        <v>#DIV/0!</v>
      </c>
      <c r="R62" s="43">
        <v>105.5</v>
      </c>
    </row>
    <row r="63" spans="2:18" s="12" customFormat="1" ht="30" hidden="1" customHeight="1">
      <c r="B63" s="50" t="s">
        <v>103</v>
      </c>
      <c r="C63" s="49" t="s">
        <v>31</v>
      </c>
      <c r="D63" s="46">
        <f>D64+D65</f>
        <v>0</v>
      </c>
      <c r="E63" s="43" t="e">
        <f t="shared" si="1"/>
        <v>#DIV/0!</v>
      </c>
      <c r="F63" s="45">
        <v>108.5</v>
      </c>
      <c r="G63" s="45">
        <f>G64+G65</f>
        <v>0</v>
      </c>
      <c r="H63" s="55" t="e">
        <f t="shared" si="2"/>
        <v>#DIV/0!</v>
      </c>
      <c r="I63" s="45">
        <v>105.1</v>
      </c>
      <c r="J63" s="80">
        <f>J64+J65</f>
        <v>0</v>
      </c>
      <c r="K63" s="55" t="e">
        <f t="shared" si="3"/>
        <v>#DIV/0!</v>
      </c>
      <c r="L63" s="43">
        <v>105.4</v>
      </c>
      <c r="M63" s="45">
        <f>M64+M65</f>
        <v>0</v>
      </c>
      <c r="N63" s="55" t="e">
        <f t="shared" si="4"/>
        <v>#DIV/0!</v>
      </c>
      <c r="O63" s="46">
        <v>105.5</v>
      </c>
      <c r="P63" s="45">
        <f>P64+P65</f>
        <v>0</v>
      </c>
      <c r="Q63" s="55" t="e">
        <f t="shared" si="5"/>
        <v>#DIV/0!</v>
      </c>
      <c r="R63" s="43">
        <v>105.5</v>
      </c>
    </row>
    <row r="64" spans="2:18" s="12" customFormat="1" ht="30" hidden="1" customHeight="1">
      <c r="B64" s="50"/>
      <c r="C64" s="49"/>
      <c r="D64" s="46"/>
      <c r="E64" s="43" t="e">
        <f t="shared" si="1"/>
        <v>#DIV/0!</v>
      </c>
      <c r="F64" s="45">
        <v>108.5</v>
      </c>
      <c r="G64" s="45"/>
      <c r="H64" s="55" t="e">
        <f t="shared" si="2"/>
        <v>#DIV/0!</v>
      </c>
      <c r="I64" s="45">
        <v>105.1</v>
      </c>
      <c r="J64" s="80"/>
      <c r="K64" s="55" t="e">
        <f t="shared" si="3"/>
        <v>#DIV/0!</v>
      </c>
      <c r="L64" s="43">
        <v>105.4</v>
      </c>
      <c r="M64" s="45"/>
      <c r="N64" s="55" t="e">
        <f t="shared" si="4"/>
        <v>#DIV/0!</v>
      </c>
      <c r="O64" s="46">
        <v>105.5</v>
      </c>
      <c r="P64" s="45"/>
      <c r="Q64" s="55" t="e">
        <f t="shared" si="5"/>
        <v>#DIV/0!</v>
      </c>
      <c r="R64" s="43">
        <v>105.5</v>
      </c>
    </row>
    <row r="65" spans="2:18" s="12" customFormat="1" ht="30" hidden="1" customHeight="1">
      <c r="B65" s="50"/>
      <c r="C65" s="49"/>
      <c r="D65" s="46"/>
      <c r="E65" s="43" t="e">
        <f t="shared" si="1"/>
        <v>#DIV/0!</v>
      </c>
      <c r="F65" s="45">
        <v>108.5</v>
      </c>
      <c r="G65" s="45"/>
      <c r="H65" s="55" t="e">
        <f t="shared" si="2"/>
        <v>#DIV/0!</v>
      </c>
      <c r="I65" s="45">
        <v>105.1</v>
      </c>
      <c r="J65" s="80"/>
      <c r="K65" s="55" t="e">
        <f t="shared" si="3"/>
        <v>#DIV/0!</v>
      </c>
      <c r="L65" s="43">
        <v>105.4</v>
      </c>
      <c r="M65" s="45"/>
      <c r="N65" s="55" t="e">
        <f t="shared" si="4"/>
        <v>#DIV/0!</v>
      </c>
      <c r="O65" s="46">
        <v>105.5</v>
      </c>
      <c r="P65" s="45"/>
      <c r="Q65" s="55" t="e">
        <f t="shared" si="5"/>
        <v>#DIV/0!</v>
      </c>
      <c r="R65" s="43">
        <v>105.5</v>
      </c>
    </row>
    <row r="66" spans="2:18" s="12" customFormat="1" ht="41.25" hidden="1" customHeight="1">
      <c r="B66" s="50" t="s">
        <v>104</v>
      </c>
      <c r="C66" s="49" t="s">
        <v>32</v>
      </c>
      <c r="D66" s="46">
        <f>D67</f>
        <v>0</v>
      </c>
      <c r="E66" s="43" t="e">
        <f t="shared" si="1"/>
        <v>#DIV/0!</v>
      </c>
      <c r="F66" s="45">
        <v>108.5</v>
      </c>
      <c r="G66" s="45">
        <f>G67</f>
        <v>0</v>
      </c>
      <c r="H66" s="55" t="e">
        <f t="shared" si="2"/>
        <v>#DIV/0!</v>
      </c>
      <c r="I66" s="45">
        <v>105.1</v>
      </c>
      <c r="J66" s="80">
        <f>J67</f>
        <v>0</v>
      </c>
      <c r="K66" s="55" t="e">
        <f t="shared" si="3"/>
        <v>#DIV/0!</v>
      </c>
      <c r="L66" s="43">
        <v>105.4</v>
      </c>
      <c r="M66" s="45">
        <f>M67</f>
        <v>0</v>
      </c>
      <c r="N66" s="55" t="e">
        <f t="shared" si="4"/>
        <v>#DIV/0!</v>
      </c>
      <c r="O66" s="46">
        <v>105.5</v>
      </c>
      <c r="P66" s="45">
        <f>P67</f>
        <v>0</v>
      </c>
      <c r="Q66" s="55" t="e">
        <f t="shared" si="5"/>
        <v>#DIV/0!</v>
      </c>
      <c r="R66" s="43">
        <v>105.5</v>
      </c>
    </row>
    <row r="67" spans="2:18" s="12" customFormat="1" ht="30" hidden="1" customHeight="1">
      <c r="B67" s="50"/>
      <c r="C67" s="49"/>
      <c r="D67" s="46"/>
      <c r="E67" s="43" t="e">
        <f t="shared" si="1"/>
        <v>#DIV/0!</v>
      </c>
      <c r="F67" s="45">
        <v>108.5</v>
      </c>
      <c r="G67" s="45"/>
      <c r="H67" s="55" t="e">
        <f t="shared" si="2"/>
        <v>#DIV/0!</v>
      </c>
      <c r="I67" s="45">
        <v>105.1</v>
      </c>
      <c r="J67" s="80"/>
      <c r="K67" s="55" t="e">
        <f t="shared" si="3"/>
        <v>#DIV/0!</v>
      </c>
      <c r="L67" s="43">
        <v>105.4</v>
      </c>
      <c r="M67" s="45"/>
      <c r="N67" s="55" t="e">
        <f t="shared" si="4"/>
        <v>#DIV/0!</v>
      </c>
      <c r="O67" s="46">
        <v>105.5</v>
      </c>
      <c r="P67" s="45"/>
      <c r="Q67" s="55" t="e">
        <f t="shared" si="5"/>
        <v>#DIV/0!</v>
      </c>
      <c r="R67" s="43">
        <v>105.5</v>
      </c>
    </row>
    <row r="68" spans="2:18" s="12" customFormat="1" ht="30" hidden="1" customHeight="1">
      <c r="B68" s="50" t="s">
        <v>105</v>
      </c>
      <c r="C68" s="49" t="s">
        <v>42</v>
      </c>
      <c r="D68" s="46">
        <f>D69</f>
        <v>0</v>
      </c>
      <c r="E68" s="43" t="e">
        <f t="shared" si="1"/>
        <v>#DIV/0!</v>
      </c>
      <c r="F68" s="45">
        <v>108.5</v>
      </c>
      <c r="G68" s="46">
        <f t="shared" ref="G68" si="11">G69</f>
        <v>0</v>
      </c>
      <c r="H68" s="55" t="e">
        <f t="shared" si="2"/>
        <v>#DIV/0!</v>
      </c>
      <c r="I68" s="45">
        <v>105.1</v>
      </c>
      <c r="J68" s="80">
        <f>J69</f>
        <v>0</v>
      </c>
      <c r="K68" s="55" t="e">
        <f t="shared" si="3"/>
        <v>#DIV/0!</v>
      </c>
      <c r="L68" s="43">
        <v>105.4</v>
      </c>
      <c r="M68" s="45">
        <f>M69</f>
        <v>0</v>
      </c>
      <c r="N68" s="55" t="e">
        <f t="shared" si="4"/>
        <v>#DIV/0!</v>
      </c>
      <c r="O68" s="46">
        <v>105.5</v>
      </c>
      <c r="P68" s="45">
        <f>P69</f>
        <v>0</v>
      </c>
      <c r="Q68" s="55" t="e">
        <f t="shared" si="5"/>
        <v>#DIV/0!</v>
      </c>
      <c r="R68" s="43">
        <v>105.5</v>
      </c>
    </row>
    <row r="69" spans="2:18" s="12" customFormat="1" ht="30" hidden="1" customHeight="1">
      <c r="B69" s="50"/>
      <c r="C69" s="49"/>
      <c r="D69" s="46"/>
      <c r="E69" s="43" t="e">
        <f t="shared" si="1"/>
        <v>#DIV/0!</v>
      </c>
      <c r="F69" s="45">
        <v>108.5</v>
      </c>
      <c r="G69" s="45"/>
      <c r="H69" s="55" t="e">
        <f t="shared" si="2"/>
        <v>#DIV/0!</v>
      </c>
      <c r="I69" s="45">
        <v>105.1</v>
      </c>
      <c r="J69" s="80"/>
      <c r="K69" s="55" t="e">
        <f t="shared" si="3"/>
        <v>#DIV/0!</v>
      </c>
      <c r="L69" s="43">
        <v>105.4</v>
      </c>
      <c r="M69" s="45"/>
      <c r="N69" s="55" t="e">
        <f t="shared" si="4"/>
        <v>#DIV/0!</v>
      </c>
      <c r="O69" s="46">
        <v>105.5</v>
      </c>
      <c r="P69" s="45"/>
      <c r="Q69" s="55" t="e">
        <f t="shared" si="5"/>
        <v>#DIV/0!</v>
      </c>
      <c r="R69" s="43">
        <v>105.5</v>
      </c>
    </row>
    <row r="70" spans="2:18" s="12" customFormat="1" ht="30" hidden="1" customHeight="1">
      <c r="B70" s="50" t="s">
        <v>106</v>
      </c>
      <c r="C70" s="49" t="s">
        <v>43</v>
      </c>
      <c r="D70" s="46">
        <f>D71</f>
        <v>0</v>
      </c>
      <c r="E70" s="43" t="e">
        <f t="shared" si="1"/>
        <v>#DIV/0!</v>
      </c>
      <c r="F70" s="45">
        <v>108.5</v>
      </c>
      <c r="G70" s="46">
        <f t="shared" ref="G70" si="12">G71</f>
        <v>0</v>
      </c>
      <c r="H70" s="55" t="e">
        <f t="shared" si="2"/>
        <v>#DIV/0!</v>
      </c>
      <c r="I70" s="45">
        <v>105.1</v>
      </c>
      <c r="J70" s="80">
        <f>J71</f>
        <v>0</v>
      </c>
      <c r="K70" s="55" t="e">
        <f t="shared" si="3"/>
        <v>#DIV/0!</v>
      </c>
      <c r="L70" s="43">
        <v>105.4</v>
      </c>
      <c r="M70" s="45">
        <f>M71</f>
        <v>0</v>
      </c>
      <c r="N70" s="55" t="e">
        <f t="shared" si="4"/>
        <v>#DIV/0!</v>
      </c>
      <c r="O70" s="46">
        <v>105.5</v>
      </c>
      <c r="P70" s="45">
        <f>P71</f>
        <v>0</v>
      </c>
      <c r="Q70" s="55" t="e">
        <f t="shared" si="5"/>
        <v>#DIV/0!</v>
      </c>
      <c r="R70" s="43">
        <v>105.5</v>
      </c>
    </row>
    <row r="71" spans="2:18" s="12" customFormat="1" ht="30" hidden="1" customHeight="1">
      <c r="B71" s="50"/>
      <c r="C71" s="49"/>
      <c r="D71" s="46"/>
      <c r="E71" s="43" t="e">
        <f t="shared" si="1"/>
        <v>#DIV/0!</v>
      </c>
      <c r="F71" s="45">
        <v>108.5</v>
      </c>
      <c r="G71" s="45"/>
      <c r="H71" s="55" t="e">
        <f t="shared" si="2"/>
        <v>#DIV/0!</v>
      </c>
      <c r="I71" s="45">
        <v>105.1</v>
      </c>
      <c r="J71" s="80"/>
      <c r="K71" s="55" t="e">
        <f t="shared" si="3"/>
        <v>#DIV/0!</v>
      </c>
      <c r="L71" s="43">
        <v>105.4</v>
      </c>
      <c r="M71" s="45"/>
      <c r="N71" s="55" t="e">
        <f t="shared" si="4"/>
        <v>#DIV/0!</v>
      </c>
      <c r="O71" s="46">
        <v>105.5</v>
      </c>
      <c r="P71" s="45"/>
      <c r="Q71" s="55" t="e">
        <f t="shared" si="5"/>
        <v>#DIV/0!</v>
      </c>
      <c r="R71" s="43">
        <v>105.5</v>
      </c>
    </row>
    <row r="72" spans="2:18" s="12" customFormat="1" ht="60" hidden="1" customHeight="1">
      <c r="B72" s="50" t="s">
        <v>107</v>
      </c>
      <c r="C72" s="49" t="s">
        <v>44</v>
      </c>
      <c r="D72" s="46">
        <f>D73+D74</f>
        <v>0</v>
      </c>
      <c r="E72" s="43" t="e">
        <f t="shared" si="1"/>
        <v>#DIV/0!</v>
      </c>
      <c r="F72" s="45">
        <v>108.5</v>
      </c>
      <c r="G72" s="46">
        <f t="shared" ref="G72" si="13">G73+G74</f>
        <v>0</v>
      </c>
      <c r="H72" s="55" t="e">
        <f t="shared" si="2"/>
        <v>#DIV/0!</v>
      </c>
      <c r="I72" s="45">
        <v>105.1</v>
      </c>
      <c r="J72" s="80">
        <f>J73+J74</f>
        <v>0</v>
      </c>
      <c r="K72" s="55" t="e">
        <f t="shared" si="3"/>
        <v>#DIV/0!</v>
      </c>
      <c r="L72" s="43">
        <v>105.4</v>
      </c>
      <c r="M72" s="45">
        <f>M73+M74</f>
        <v>0</v>
      </c>
      <c r="N72" s="55" t="e">
        <f t="shared" si="4"/>
        <v>#DIV/0!</v>
      </c>
      <c r="O72" s="46">
        <v>105.5</v>
      </c>
      <c r="P72" s="45">
        <f>P73+P74</f>
        <v>0</v>
      </c>
      <c r="Q72" s="55" t="e">
        <f t="shared" si="5"/>
        <v>#DIV/0!</v>
      </c>
      <c r="R72" s="43">
        <v>105.5</v>
      </c>
    </row>
    <row r="73" spans="2:18" s="12" customFormat="1" ht="30" hidden="1" customHeight="1">
      <c r="B73" s="50"/>
      <c r="C73" s="49"/>
      <c r="D73" s="46"/>
      <c r="E73" s="43" t="e">
        <f t="shared" si="1"/>
        <v>#DIV/0!</v>
      </c>
      <c r="F73" s="45">
        <v>108.5</v>
      </c>
      <c r="G73" s="45"/>
      <c r="H73" s="55" t="e">
        <f t="shared" si="2"/>
        <v>#DIV/0!</v>
      </c>
      <c r="I73" s="45">
        <v>105.1</v>
      </c>
      <c r="J73" s="80"/>
      <c r="K73" s="55" t="e">
        <f t="shared" si="3"/>
        <v>#DIV/0!</v>
      </c>
      <c r="L73" s="43">
        <v>105.4</v>
      </c>
      <c r="M73" s="45"/>
      <c r="N73" s="55" t="e">
        <f t="shared" si="4"/>
        <v>#DIV/0!</v>
      </c>
      <c r="O73" s="46">
        <v>105.5</v>
      </c>
      <c r="P73" s="45"/>
      <c r="Q73" s="55" t="e">
        <f t="shared" si="5"/>
        <v>#DIV/0!</v>
      </c>
      <c r="R73" s="43">
        <v>105.5</v>
      </c>
    </row>
    <row r="74" spans="2:18" s="12" customFormat="1" ht="30" hidden="1" customHeight="1">
      <c r="B74" s="50"/>
      <c r="C74" s="49"/>
      <c r="D74" s="46"/>
      <c r="E74" s="43" t="e">
        <f t="shared" si="1"/>
        <v>#DIV/0!</v>
      </c>
      <c r="F74" s="45">
        <v>108.5</v>
      </c>
      <c r="G74" s="45"/>
      <c r="H74" s="55" t="e">
        <f t="shared" si="2"/>
        <v>#DIV/0!</v>
      </c>
      <c r="I74" s="45">
        <v>105.1</v>
      </c>
      <c r="J74" s="80"/>
      <c r="K74" s="55" t="e">
        <f t="shared" si="3"/>
        <v>#DIV/0!</v>
      </c>
      <c r="L74" s="43">
        <v>105.4</v>
      </c>
      <c r="M74" s="45"/>
      <c r="N74" s="55" t="e">
        <f t="shared" si="4"/>
        <v>#DIV/0!</v>
      </c>
      <c r="O74" s="46">
        <v>105.5</v>
      </c>
      <c r="P74" s="45"/>
      <c r="Q74" s="55" t="e">
        <f t="shared" si="5"/>
        <v>#DIV/0!</v>
      </c>
      <c r="R74" s="43">
        <v>105.5</v>
      </c>
    </row>
    <row r="75" spans="2:18" s="12" customFormat="1" ht="30" hidden="1" customHeight="1">
      <c r="B75" s="50" t="s">
        <v>108</v>
      </c>
      <c r="C75" s="49" t="s">
        <v>45</v>
      </c>
      <c r="D75" s="46">
        <f>D76+D77</f>
        <v>0</v>
      </c>
      <c r="E75" s="43" t="e">
        <f t="shared" ref="E75:E138" si="14">ROUND(D75/S75/F75*10000,1)</f>
        <v>#DIV/0!</v>
      </c>
      <c r="F75" s="45">
        <v>108.5</v>
      </c>
      <c r="G75" s="46">
        <f t="shared" ref="G75" si="15">G76+G77</f>
        <v>0</v>
      </c>
      <c r="H75" s="55" t="e">
        <f t="shared" ref="H75:H138" si="16">G75/D75/I75*10000</f>
        <v>#DIV/0!</v>
      </c>
      <c r="I75" s="45">
        <v>105.1</v>
      </c>
      <c r="J75" s="80">
        <f>J76+J77</f>
        <v>0</v>
      </c>
      <c r="K75" s="55" t="e">
        <f t="shared" ref="K75:K138" si="17">J75/G75/L75*10000</f>
        <v>#DIV/0!</v>
      </c>
      <c r="L75" s="43">
        <v>105.4</v>
      </c>
      <c r="M75" s="45">
        <f>M76+M77</f>
        <v>0</v>
      </c>
      <c r="N75" s="55" t="e">
        <f t="shared" ref="N75:N138" si="18">M75/J75/O75*10000</f>
        <v>#DIV/0!</v>
      </c>
      <c r="O75" s="46">
        <v>105.5</v>
      </c>
      <c r="P75" s="45">
        <f>P76+P77</f>
        <v>0</v>
      </c>
      <c r="Q75" s="55" t="e">
        <f t="shared" ref="Q75:Q138" si="19">P75/M75/R75*10000</f>
        <v>#DIV/0!</v>
      </c>
      <c r="R75" s="43">
        <v>105.5</v>
      </c>
    </row>
    <row r="76" spans="2:18" s="12" customFormat="1" ht="30" hidden="1" customHeight="1">
      <c r="B76" s="50"/>
      <c r="C76" s="49"/>
      <c r="D76" s="46"/>
      <c r="E76" s="43" t="e">
        <f t="shared" si="14"/>
        <v>#DIV/0!</v>
      </c>
      <c r="F76" s="45">
        <v>108.5</v>
      </c>
      <c r="G76" s="45"/>
      <c r="H76" s="55" t="e">
        <f t="shared" si="16"/>
        <v>#DIV/0!</v>
      </c>
      <c r="I76" s="45">
        <v>105.1</v>
      </c>
      <c r="J76" s="80"/>
      <c r="K76" s="55" t="e">
        <f t="shared" si="17"/>
        <v>#DIV/0!</v>
      </c>
      <c r="L76" s="43">
        <v>105.4</v>
      </c>
      <c r="M76" s="45"/>
      <c r="N76" s="55" t="e">
        <f t="shared" si="18"/>
        <v>#DIV/0!</v>
      </c>
      <c r="O76" s="46">
        <v>105.5</v>
      </c>
      <c r="P76" s="45"/>
      <c r="Q76" s="55" t="e">
        <f t="shared" si="19"/>
        <v>#DIV/0!</v>
      </c>
      <c r="R76" s="43">
        <v>105.5</v>
      </c>
    </row>
    <row r="77" spans="2:18" s="12" customFormat="1" ht="30" hidden="1" customHeight="1">
      <c r="B77" s="50"/>
      <c r="C77" s="49"/>
      <c r="D77" s="46"/>
      <c r="E77" s="43" t="e">
        <f t="shared" si="14"/>
        <v>#DIV/0!</v>
      </c>
      <c r="F77" s="45">
        <v>108.5</v>
      </c>
      <c r="G77" s="45"/>
      <c r="H77" s="55" t="e">
        <f t="shared" si="16"/>
        <v>#DIV/0!</v>
      </c>
      <c r="I77" s="45">
        <v>105.1</v>
      </c>
      <c r="J77" s="80"/>
      <c r="K77" s="55" t="e">
        <f t="shared" si="17"/>
        <v>#DIV/0!</v>
      </c>
      <c r="L77" s="43">
        <v>105.4</v>
      </c>
      <c r="M77" s="45"/>
      <c r="N77" s="55" t="e">
        <f t="shared" si="18"/>
        <v>#DIV/0!</v>
      </c>
      <c r="O77" s="46">
        <v>105.5</v>
      </c>
      <c r="P77" s="45"/>
      <c r="Q77" s="55" t="e">
        <f t="shared" si="19"/>
        <v>#DIV/0!</v>
      </c>
      <c r="R77" s="43">
        <v>105.5</v>
      </c>
    </row>
    <row r="78" spans="2:18" s="12" customFormat="1" ht="42.75" hidden="1" customHeight="1">
      <c r="B78" s="50" t="s">
        <v>109</v>
      </c>
      <c r="C78" s="49" t="s">
        <v>46</v>
      </c>
      <c r="D78" s="46">
        <f>D79+D80</f>
        <v>0</v>
      </c>
      <c r="E78" s="43" t="e">
        <f t="shared" si="14"/>
        <v>#DIV/0!</v>
      </c>
      <c r="F78" s="45">
        <v>108.5</v>
      </c>
      <c r="G78" s="46">
        <f t="shared" ref="G78" si="20">G79+G80</f>
        <v>0</v>
      </c>
      <c r="H78" s="55" t="e">
        <f t="shared" si="16"/>
        <v>#DIV/0!</v>
      </c>
      <c r="I78" s="45">
        <v>105.1</v>
      </c>
      <c r="J78" s="80">
        <f>J79+J80</f>
        <v>0</v>
      </c>
      <c r="K78" s="55" t="e">
        <f t="shared" si="17"/>
        <v>#DIV/0!</v>
      </c>
      <c r="L78" s="43">
        <v>105.4</v>
      </c>
      <c r="M78" s="45">
        <f>M79+M80</f>
        <v>0</v>
      </c>
      <c r="N78" s="55" t="e">
        <f t="shared" si="18"/>
        <v>#DIV/0!</v>
      </c>
      <c r="O78" s="46">
        <v>105.5</v>
      </c>
      <c r="P78" s="45">
        <f>P79+P80</f>
        <v>0</v>
      </c>
      <c r="Q78" s="55" t="e">
        <f t="shared" si="19"/>
        <v>#DIV/0!</v>
      </c>
      <c r="R78" s="43">
        <v>105.5</v>
      </c>
    </row>
    <row r="79" spans="2:18" s="12" customFormat="1" ht="30" hidden="1" customHeight="1">
      <c r="B79" s="50"/>
      <c r="C79" s="49"/>
      <c r="D79" s="46"/>
      <c r="E79" s="43" t="e">
        <f t="shared" si="14"/>
        <v>#DIV/0!</v>
      </c>
      <c r="F79" s="45">
        <v>108.5</v>
      </c>
      <c r="G79" s="45"/>
      <c r="H79" s="55" t="e">
        <f t="shared" si="16"/>
        <v>#DIV/0!</v>
      </c>
      <c r="I79" s="45">
        <v>105.1</v>
      </c>
      <c r="J79" s="80"/>
      <c r="K79" s="55" t="e">
        <f t="shared" si="17"/>
        <v>#DIV/0!</v>
      </c>
      <c r="L79" s="43">
        <v>105.4</v>
      </c>
      <c r="M79" s="45"/>
      <c r="N79" s="55" t="e">
        <f t="shared" si="18"/>
        <v>#DIV/0!</v>
      </c>
      <c r="O79" s="46">
        <v>105.5</v>
      </c>
      <c r="P79" s="45"/>
      <c r="Q79" s="55" t="e">
        <f t="shared" si="19"/>
        <v>#DIV/0!</v>
      </c>
      <c r="R79" s="43">
        <v>105.5</v>
      </c>
    </row>
    <row r="80" spans="2:18" s="12" customFormat="1" ht="30" hidden="1" customHeight="1">
      <c r="B80" s="50"/>
      <c r="C80" s="49"/>
      <c r="D80" s="46"/>
      <c r="E80" s="43" t="e">
        <f t="shared" si="14"/>
        <v>#DIV/0!</v>
      </c>
      <c r="F80" s="45">
        <v>108.5</v>
      </c>
      <c r="G80" s="45"/>
      <c r="H80" s="55" t="e">
        <f t="shared" si="16"/>
        <v>#DIV/0!</v>
      </c>
      <c r="I80" s="45">
        <v>105.1</v>
      </c>
      <c r="J80" s="80"/>
      <c r="K80" s="55" t="e">
        <f t="shared" si="17"/>
        <v>#DIV/0!</v>
      </c>
      <c r="L80" s="43">
        <v>105.4</v>
      </c>
      <c r="M80" s="45"/>
      <c r="N80" s="55" t="e">
        <f t="shared" si="18"/>
        <v>#DIV/0!</v>
      </c>
      <c r="O80" s="46">
        <v>105.5</v>
      </c>
      <c r="P80" s="45"/>
      <c r="Q80" s="55" t="e">
        <f t="shared" si="19"/>
        <v>#DIV/0!</v>
      </c>
      <c r="R80" s="43">
        <v>105.5</v>
      </c>
    </row>
    <row r="81" spans="2:18" s="12" customFormat="1" ht="30" hidden="1" customHeight="1">
      <c r="B81" s="50" t="s">
        <v>110</v>
      </c>
      <c r="C81" s="49" t="s">
        <v>129</v>
      </c>
      <c r="D81" s="46">
        <f>D82+D83</f>
        <v>0</v>
      </c>
      <c r="E81" s="43" t="e">
        <f t="shared" si="14"/>
        <v>#DIV/0!</v>
      </c>
      <c r="F81" s="45">
        <v>108.5</v>
      </c>
      <c r="G81" s="45">
        <f>G82+G83</f>
        <v>0</v>
      </c>
      <c r="H81" s="55" t="e">
        <f t="shared" si="16"/>
        <v>#DIV/0!</v>
      </c>
      <c r="I81" s="45">
        <v>105.1</v>
      </c>
      <c r="J81" s="80">
        <f>J82+J83</f>
        <v>0</v>
      </c>
      <c r="K81" s="55" t="e">
        <f t="shared" si="17"/>
        <v>#DIV/0!</v>
      </c>
      <c r="L81" s="43">
        <v>105.4</v>
      </c>
      <c r="M81" s="45">
        <f>M82+M82</f>
        <v>0</v>
      </c>
      <c r="N81" s="55" t="e">
        <f t="shared" si="18"/>
        <v>#DIV/0!</v>
      </c>
      <c r="O81" s="46">
        <v>105.5</v>
      </c>
      <c r="P81" s="45">
        <f>P82+P83</f>
        <v>0</v>
      </c>
      <c r="Q81" s="55" t="e">
        <f t="shared" si="19"/>
        <v>#DIV/0!</v>
      </c>
      <c r="R81" s="43">
        <v>105.5</v>
      </c>
    </row>
    <row r="82" spans="2:18" s="12" customFormat="1" ht="30" hidden="1" customHeight="1">
      <c r="B82" s="50"/>
      <c r="C82" s="49"/>
      <c r="D82" s="46"/>
      <c r="E82" s="43" t="e">
        <f t="shared" si="14"/>
        <v>#DIV/0!</v>
      </c>
      <c r="F82" s="45">
        <v>108.5</v>
      </c>
      <c r="G82" s="45"/>
      <c r="H82" s="55" t="e">
        <f t="shared" si="16"/>
        <v>#DIV/0!</v>
      </c>
      <c r="I82" s="45">
        <v>105.1</v>
      </c>
      <c r="J82" s="80"/>
      <c r="K82" s="55" t="e">
        <f t="shared" si="17"/>
        <v>#DIV/0!</v>
      </c>
      <c r="L82" s="43">
        <v>105.4</v>
      </c>
      <c r="M82" s="45"/>
      <c r="N82" s="55" t="e">
        <f t="shared" si="18"/>
        <v>#DIV/0!</v>
      </c>
      <c r="O82" s="46">
        <v>105.5</v>
      </c>
      <c r="P82" s="45"/>
      <c r="Q82" s="55" t="e">
        <f t="shared" si="19"/>
        <v>#DIV/0!</v>
      </c>
      <c r="R82" s="43">
        <v>105.5</v>
      </c>
    </row>
    <row r="83" spans="2:18" s="12" customFormat="1" ht="30" hidden="1" customHeight="1">
      <c r="B83" s="50"/>
      <c r="C83" s="49"/>
      <c r="D83" s="46"/>
      <c r="E83" s="43" t="e">
        <f t="shared" si="14"/>
        <v>#DIV/0!</v>
      </c>
      <c r="F83" s="45">
        <v>108.5</v>
      </c>
      <c r="G83" s="45"/>
      <c r="H83" s="55" t="e">
        <f t="shared" si="16"/>
        <v>#DIV/0!</v>
      </c>
      <c r="I83" s="45">
        <v>105.1</v>
      </c>
      <c r="J83" s="80"/>
      <c r="K83" s="55" t="e">
        <f t="shared" si="17"/>
        <v>#DIV/0!</v>
      </c>
      <c r="L83" s="43">
        <v>105.4</v>
      </c>
      <c r="M83" s="45"/>
      <c r="N83" s="55" t="e">
        <f t="shared" si="18"/>
        <v>#DIV/0!</v>
      </c>
      <c r="O83" s="46">
        <v>105.5</v>
      </c>
      <c r="P83" s="45"/>
      <c r="Q83" s="55" t="e">
        <f t="shared" si="19"/>
        <v>#DIV/0!</v>
      </c>
      <c r="R83" s="43">
        <v>105.5</v>
      </c>
    </row>
    <row r="84" spans="2:18" s="12" customFormat="1" ht="48.75" hidden="1" customHeight="1">
      <c r="B84" s="50" t="s">
        <v>111</v>
      </c>
      <c r="C84" s="49" t="s">
        <v>130</v>
      </c>
      <c r="D84" s="46">
        <f>D85+D86</f>
        <v>0</v>
      </c>
      <c r="E84" s="43" t="e">
        <f t="shared" si="14"/>
        <v>#DIV/0!</v>
      </c>
      <c r="F84" s="45">
        <v>108.5</v>
      </c>
      <c r="G84" s="45">
        <f>G85+G86</f>
        <v>0</v>
      </c>
      <c r="H84" s="55" t="e">
        <f t="shared" si="16"/>
        <v>#DIV/0!</v>
      </c>
      <c r="I84" s="45">
        <v>105.1</v>
      </c>
      <c r="J84" s="80">
        <f>J85+J86</f>
        <v>0</v>
      </c>
      <c r="K84" s="55" t="e">
        <f t="shared" si="17"/>
        <v>#DIV/0!</v>
      </c>
      <c r="L84" s="43">
        <v>105.4</v>
      </c>
      <c r="M84" s="45">
        <f>M85+M86</f>
        <v>0</v>
      </c>
      <c r="N84" s="55" t="e">
        <f t="shared" si="18"/>
        <v>#DIV/0!</v>
      </c>
      <c r="O84" s="46">
        <v>105.5</v>
      </c>
      <c r="P84" s="45">
        <f>P85+P86</f>
        <v>0</v>
      </c>
      <c r="Q84" s="55" t="e">
        <f t="shared" si="19"/>
        <v>#DIV/0!</v>
      </c>
      <c r="R84" s="43">
        <v>105.5</v>
      </c>
    </row>
    <row r="85" spans="2:18" s="12" customFormat="1" ht="30" hidden="1" customHeight="1">
      <c r="B85" s="50"/>
      <c r="C85" s="49"/>
      <c r="D85" s="46"/>
      <c r="E85" s="43" t="e">
        <f t="shared" si="14"/>
        <v>#DIV/0!</v>
      </c>
      <c r="F85" s="45">
        <v>108.5</v>
      </c>
      <c r="G85" s="45"/>
      <c r="H85" s="55" t="e">
        <f t="shared" si="16"/>
        <v>#DIV/0!</v>
      </c>
      <c r="I85" s="45">
        <v>105.1</v>
      </c>
      <c r="J85" s="80"/>
      <c r="K85" s="55" t="e">
        <f t="shared" si="17"/>
        <v>#DIV/0!</v>
      </c>
      <c r="L85" s="43">
        <v>105.4</v>
      </c>
      <c r="M85" s="45"/>
      <c r="N85" s="55" t="e">
        <f t="shared" si="18"/>
        <v>#DIV/0!</v>
      </c>
      <c r="O85" s="46">
        <v>105.5</v>
      </c>
      <c r="P85" s="45"/>
      <c r="Q85" s="55" t="e">
        <f t="shared" si="19"/>
        <v>#DIV/0!</v>
      </c>
      <c r="R85" s="43">
        <v>105.5</v>
      </c>
    </row>
    <row r="86" spans="2:18" s="12" customFormat="1" ht="30" hidden="1" customHeight="1">
      <c r="B86" s="50"/>
      <c r="C86" s="49"/>
      <c r="D86" s="46"/>
      <c r="E86" s="43" t="e">
        <f t="shared" si="14"/>
        <v>#DIV/0!</v>
      </c>
      <c r="F86" s="45">
        <v>108.5</v>
      </c>
      <c r="G86" s="45"/>
      <c r="H86" s="55" t="e">
        <f t="shared" si="16"/>
        <v>#DIV/0!</v>
      </c>
      <c r="I86" s="45">
        <v>105.1</v>
      </c>
      <c r="J86" s="80"/>
      <c r="K86" s="55" t="e">
        <f t="shared" si="17"/>
        <v>#DIV/0!</v>
      </c>
      <c r="L86" s="43">
        <v>105.4</v>
      </c>
      <c r="M86" s="45"/>
      <c r="N86" s="55" t="e">
        <f t="shared" si="18"/>
        <v>#DIV/0!</v>
      </c>
      <c r="O86" s="46">
        <v>105.5</v>
      </c>
      <c r="P86" s="45"/>
      <c r="Q86" s="55" t="e">
        <f t="shared" si="19"/>
        <v>#DIV/0!</v>
      </c>
      <c r="R86" s="43">
        <v>105.5</v>
      </c>
    </row>
    <row r="87" spans="2:18" s="12" customFormat="1" ht="35.25" hidden="1" customHeight="1">
      <c r="B87" s="50" t="s">
        <v>112</v>
      </c>
      <c r="C87" s="49" t="s">
        <v>47</v>
      </c>
      <c r="D87" s="46">
        <f>D88+D89</f>
        <v>0</v>
      </c>
      <c r="E87" s="43" t="e">
        <f t="shared" si="14"/>
        <v>#DIV/0!</v>
      </c>
      <c r="F87" s="45">
        <v>108.5</v>
      </c>
      <c r="G87" s="45">
        <f>G88+G89</f>
        <v>0</v>
      </c>
      <c r="H87" s="55" t="e">
        <f t="shared" si="16"/>
        <v>#DIV/0!</v>
      </c>
      <c r="I87" s="45">
        <v>105.1</v>
      </c>
      <c r="J87" s="80">
        <f>J88+J89</f>
        <v>0</v>
      </c>
      <c r="K87" s="55" t="e">
        <f t="shared" si="17"/>
        <v>#DIV/0!</v>
      </c>
      <c r="L87" s="43">
        <v>105.4</v>
      </c>
      <c r="M87" s="45">
        <f>M88+M89</f>
        <v>0</v>
      </c>
      <c r="N87" s="55" t="e">
        <f t="shared" si="18"/>
        <v>#DIV/0!</v>
      </c>
      <c r="O87" s="46">
        <v>105.5</v>
      </c>
      <c r="P87" s="45">
        <f>P88+P89</f>
        <v>0</v>
      </c>
      <c r="Q87" s="55" t="e">
        <f t="shared" si="19"/>
        <v>#DIV/0!</v>
      </c>
      <c r="R87" s="43">
        <v>105.5</v>
      </c>
    </row>
    <row r="88" spans="2:18" s="12" customFormat="1" ht="30" hidden="1" customHeight="1">
      <c r="B88" s="50"/>
      <c r="C88" s="49"/>
      <c r="D88" s="46"/>
      <c r="E88" s="43" t="e">
        <f t="shared" si="14"/>
        <v>#DIV/0!</v>
      </c>
      <c r="F88" s="45">
        <v>108.5</v>
      </c>
      <c r="G88" s="45"/>
      <c r="H88" s="55" t="e">
        <f t="shared" si="16"/>
        <v>#DIV/0!</v>
      </c>
      <c r="I88" s="45">
        <v>105.1</v>
      </c>
      <c r="J88" s="80"/>
      <c r="K88" s="55" t="e">
        <f t="shared" si="17"/>
        <v>#DIV/0!</v>
      </c>
      <c r="L88" s="43">
        <v>105.4</v>
      </c>
      <c r="M88" s="45"/>
      <c r="N88" s="55" t="e">
        <f t="shared" si="18"/>
        <v>#DIV/0!</v>
      </c>
      <c r="O88" s="46">
        <v>105.5</v>
      </c>
      <c r="P88" s="45"/>
      <c r="Q88" s="55" t="e">
        <f t="shared" si="19"/>
        <v>#DIV/0!</v>
      </c>
      <c r="R88" s="43">
        <v>105.5</v>
      </c>
    </row>
    <row r="89" spans="2:18" s="12" customFormat="1" ht="30" hidden="1" customHeight="1">
      <c r="B89" s="50"/>
      <c r="C89" s="49"/>
      <c r="D89" s="46"/>
      <c r="E89" s="43" t="e">
        <f t="shared" si="14"/>
        <v>#DIV/0!</v>
      </c>
      <c r="F89" s="45">
        <v>108.5</v>
      </c>
      <c r="G89" s="45"/>
      <c r="H89" s="55" t="e">
        <f t="shared" si="16"/>
        <v>#DIV/0!</v>
      </c>
      <c r="I89" s="45">
        <v>105.1</v>
      </c>
      <c r="J89" s="80"/>
      <c r="K89" s="55" t="e">
        <f t="shared" si="17"/>
        <v>#DIV/0!</v>
      </c>
      <c r="L89" s="43">
        <v>105.4</v>
      </c>
      <c r="M89" s="45"/>
      <c r="N89" s="55" t="e">
        <f t="shared" si="18"/>
        <v>#DIV/0!</v>
      </c>
      <c r="O89" s="46">
        <v>105.5</v>
      </c>
      <c r="P89" s="45"/>
      <c r="Q89" s="55" t="e">
        <f t="shared" si="19"/>
        <v>#DIV/0!</v>
      </c>
      <c r="R89" s="43">
        <v>105.5</v>
      </c>
    </row>
    <row r="90" spans="2:18" s="12" customFormat="1" ht="30" hidden="1" customHeight="1">
      <c r="B90" s="50" t="s">
        <v>113</v>
      </c>
      <c r="C90" s="49" t="s">
        <v>48</v>
      </c>
      <c r="D90" s="46">
        <f>D91+D92</f>
        <v>0</v>
      </c>
      <c r="E90" s="43" t="e">
        <f t="shared" si="14"/>
        <v>#DIV/0!</v>
      </c>
      <c r="F90" s="45">
        <v>108.5</v>
      </c>
      <c r="G90" s="45">
        <f>G91+G92</f>
        <v>0</v>
      </c>
      <c r="H90" s="55" t="e">
        <f t="shared" si="16"/>
        <v>#DIV/0!</v>
      </c>
      <c r="I90" s="45">
        <v>105.1</v>
      </c>
      <c r="J90" s="80">
        <f>J91+J92</f>
        <v>0</v>
      </c>
      <c r="K90" s="55" t="e">
        <f t="shared" si="17"/>
        <v>#DIV/0!</v>
      </c>
      <c r="L90" s="43">
        <v>105.4</v>
      </c>
      <c r="M90" s="45">
        <f>M91+M92</f>
        <v>0</v>
      </c>
      <c r="N90" s="55" t="e">
        <f t="shared" si="18"/>
        <v>#DIV/0!</v>
      </c>
      <c r="O90" s="46">
        <v>105.5</v>
      </c>
      <c r="P90" s="45">
        <f>P91+P92</f>
        <v>0</v>
      </c>
      <c r="Q90" s="55" t="e">
        <f t="shared" si="19"/>
        <v>#DIV/0!</v>
      </c>
      <c r="R90" s="43">
        <v>105.5</v>
      </c>
    </row>
    <row r="91" spans="2:18" s="12" customFormat="1" ht="30" hidden="1" customHeight="1">
      <c r="B91" s="50"/>
      <c r="C91" s="49"/>
      <c r="D91" s="46"/>
      <c r="E91" s="43" t="e">
        <f t="shared" si="14"/>
        <v>#DIV/0!</v>
      </c>
      <c r="F91" s="45">
        <v>108.5</v>
      </c>
      <c r="G91" s="45"/>
      <c r="H91" s="55" t="e">
        <f t="shared" si="16"/>
        <v>#DIV/0!</v>
      </c>
      <c r="I91" s="45">
        <v>105.1</v>
      </c>
      <c r="J91" s="80"/>
      <c r="K91" s="55" t="e">
        <f t="shared" si="17"/>
        <v>#DIV/0!</v>
      </c>
      <c r="L91" s="43">
        <v>105.4</v>
      </c>
      <c r="M91" s="45"/>
      <c r="N91" s="55" t="e">
        <f t="shared" si="18"/>
        <v>#DIV/0!</v>
      </c>
      <c r="O91" s="46">
        <v>105.5</v>
      </c>
      <c r="P91" s="45"/>
      <c r="Q91" s="55" t="e">
        <f t="shared" si="19"/>
        <v>#DIV/0!</v>
      </c>
      <c r="R91" s="43">
        <v>105.5</v>
      </c>
    </row>
    <row r="92" spans="2:18" s="12" customFormat="1" ht="30" hidden="1" customHeight="1">
      <c r="B92" s="50"/>
      <c r="C92" s="49"/>
      <c r="D92" s="46"/>
      <c r="E92" s="43" t="e">
        <f t="shared" si="14"/>
        <v>#DIV/0!</v>
      </c>
      <c r="F92" s="45">
        <v>108.5</v>
      </c>
      <c r="G92" s="45"/>
      <c r="H92" s="55" t="e">
        <f t="shared" si="16"/>
        <v>#DIV/0!</v>
      </c>
      <c r="I92" s="45">
        <v>105.1</v>
      </c>
      <c r="J92" s="80"/>
      <c r="K92" s="55" t="e">
        <f t="shared" si="17"/>
        <v>#DIV/0!</v>
      </c>
      <c r="L92" s="43">
        <v>105.4</v>
      </c>
      <c r="M92" s="45"/>
      <c r="N92" s="55" t="e">
        <f t="shared" si="18"/>
        <v>#DIV/0!</v>
      </c>
      <c r="O92" s="46">
        <v>105.5</v>
      </c>
      <c r="P92" s="45"/>
      <c r="Q92" s="55" t="e">
        <f t="shared" si="19"/>
        <v>#DIV/0!</v>
      </c>
      <c r="R92" s="43">
        <v>105.5</v>
      </c>
    </row>
    <row r="93" spans="2:18" s="12" customFormat="1" ht="44.25" hidden="1" customHeight="1">
      <c r="B93" s="50" t="s">
        <v>114</v>
      </c>
      <c r="C93" s="49" t="s">
        <v>49</v>
      </c>
      <c r="D93" s="46">
        <f>D94+D95</f>
        <v>0</v>
      </c>
      <c r="E93" s="43" t="e">
        <f t="shared" si="14"/>
        <v>#DIV/0!</v>
      </c>
      <c r="F93" s="45">
        <v>108.5</v>
      </c>
      <c r="G93" s="45">
        <f>G94+G95</f>
        <v>0</v>
      </c>
      <c r="H93" s="55" t="e">
        <f t="shared" si="16"/>
        <v>#DIV/0!</v>
      </c>
      <c r="I93" s="45">
        <v>105.1</v>
      </c>
      <c r="J93" s="80">
        <f>J94+J95</f>
        <v>0</v>
      </c>
      <c r="K93" s="55" t="e">
        <f t="shared" si="17"/>
        <v>#DIV/0!</v>
      </c>
      <c r="L93" s="43">
        <v>105.4</v>
      </c>
      <c r="M93" s="45">
        <f>M94+M95</f>
        <v>0</v>
      </c>
      <c r="N93" s="55" t="e">
        <f t="shared" si="18"/>
        <v>#DIV/0!</v>
      </c>
      <c r="O93" s="46">
        <v>105.5</v>
      </c>
      <c r="P93" s="45">
        <f>P94+P95</f>
        <v>0</v>
      </c>
      <c r="Q93" s="55" t="e">
        <f t="shared" si="19"/>
        <v>#DIV/0!</v>
      </c>
      <c r="R93" s="43">
        <v>105.5</v>
      </c>
    </row>
    <row r="94" spans="2:18" s="12" customFormat="1" ht="25.5" hidden="1" customHeight="1">
      <c r="B94" s="50"/>
      <c r="C94" s="49"/>
      <c r="D94" s="46"/>
      <c r="E94" s="43" t="e">
        <f t="shared" si="14"/>
        <v>#DIV/0!</v>
      </c>
      <c r="F94" s="45">
        <v>108.5</v>
      </c>
      <c r="G94" s="45"/>
      <c r="H94" s="55" t="e">
        <f t="shared" si="16"/>
        <v>#DIV/0!</v>
      </c>
      <c r="I94" s="45">
        <v>105.1</v>
      </c>
      <c r="J94" s="80"/>
      <c r="K94" s="55" t="e">
        <f t="shared" si="17"/>
        <v>#DIV/0!</v>
      </c>
      <c r="L94" s="43">
        <v>105.4</v>
      </c>
      <c r="M94" s="45"/>
      <c r="N94" s="55" t="e">
        <f t="shared" si="18"/>
        <v>#DIV/0!</v>
      </c>
      <c r="O94" s="46">
        <v>105.5</v>
      </c>
      <c r="P94" s="45"/>
      <c r="Q94" s="55" t="e">
        <f t="shared" si="19"/>
        <v>#DIV/0!</v>
      </c>
      <c r="R94" s="43">
        <v>105.5</v>
      </c>
    </row>
    <row r="95" spans="2:18" s="12" customFormat="1" ht="25.5" hidden="1" customHeight="1">
      <c r="B95" s="50"/>
      <c r="C95" s="49"/>
      <c r="D95" s="46"/>
      <c r="E95" s="43" t="e">
        <f t="shared" si="14"/>
        <v>#DIV/0!</v>
      </c>
      <c r="F95" s="45">
        <v>108.5</v>
      </c>
      <c r="G95" s="45"/>
      <c r="H95" s="55" t="e">
        <f t="shared" si="16"/>
        <v>#DIV/0!</v>
      </c>
      <c r="I95" s="45">
        <v>105.1</v>
      </c>
      <c r="J95" s="80"/>
      <c r="K95" s="55" t="e">
        <f t="shared" si="17"/>
        <v>#DIV/0!</v>
      </c>
      <c r="L95" s="43">
        <v>105.4</v>
      </c>
      <c r="M95" s="45"/>
      <c r="N95" s="55" t="e">
        <f t="shared" si="18"/>
        <v>#DIV/0!</v>
      </c>
      <c r="O95" s="46">
        <v>105.5</v>
      </c>
      <c r="P95" s="45"/>
      <c r="Q95" s="55" t="e">
        <f t="shared" si="19"/>
        <v>#DIV/0!</v>
      </c>
      <c r="R95" s="43">
        <v>105.5</v>
      </c>
    </row>
    <row r="96" spans="2:18" s="12" customFormat="1" ht="30.75" hidden="1" customHeight="1">
      <c r="B96" s="50" t="s">
        <v>115</v>
      </c>
      <c r="C96" s="49" t="s">
        <v>50</v>
      </c>
      <c r="D96" s="46">
        <f>D97</f>
        <v>0</v>
      </c>
      <c r="E96" s="43" t="e">
        <f t="shared" si="14"/>
        <v>#DIV/0!</v>
      </c>
      <c r="F96" s="45">
        <v>108.5</v>
      </c>
      <c r="G96" s="45">
        <f>G97</f>
        <v>0</v>
      </c>
      <c r="H96" s="55" t="e">
        <f t="shared" si="16"/>
        <v>#DIV/0!</v>
      </c>
      <c r="I96" s="45">
        <v>105.1</v>
      </c>
      <c r="J96" s="80">
        <f>J97</f>
        <v>0</v>
      </c>
      <c r="K96" s="55" t="e">
        <f t="shared" si="17"/>
        <v>#DIV/0!</v>
      </c>
      <c r="L96" s="43">
        <v>105.4</v>
      </c>
      <c r="M96" s="45">
        <f>M97</f>
        <v>0</v>
      </c>
      <c r="N96" s="55" t="e">
        <f t="shared" si="18"/>
        <v>#DIV/0!</v>
      </c>
      <c r="O96" s="46">
        <v>105.5</v>
      </c>
      <c r="P96" s="45">
        <f>P97</f>
        <v>0</v>
      </c>
      <c r="Q96" s="55" t="e">
        <f t="shared" si="19"/>
        <v>#DIV/0!</v>
      </c>
      <c r="R96" s="43">
        <v>105.5</v>
      </c>
    </row>
    <row r="97" spans="2:19" s="12" customFormat="1" ht="25.5" hidden="1" customHeight="1">
      <c r="B97" s="50"/>
      <c r="C97" s="49"/>
      <c r="D97" s="46"/>
      <c r="E97" s="43" t="e">
        <f t="shared" si="14"/>
        <v>#DIV/0!</v>
      </c>
      <c r="F97" s="45">
        <v>108.5</v>
      </c>
      <c r="G97" s="45"/>
      <c r="H97" s="55" t="e">
        <f t="shared" si="16"/>
        <v>#DIV/0!</v>
      </c>
      <c r="I97" s="45">
        <v>105.1</v>
      </c>
      <c r="J97" s="80"/>
      <c r="K97" s="55" t="e">
        <f t="shared" si="17"/>
        <v>#DIV/0!</v>
      </c>
      <c r="L97" s="43">
        <v>105.4</v>
      </c>
      <c r="M97" s="45"/>
      <c r="N97" s="55" t="e">
        <f t="shared" si="18"/>
        <v>#DIV/0!</v>
      </c>
      <c r="O97" s="46">
        <v>105.5</v>
      </c>
      <c r="P97" s="45"/>
      <c r="Q97" s="55" t="e">
        <f t="shared" si="19"/>
        <v>#DIV/0!</v>
      </c>
      <c r="R97" s="43">
        <v>105.5</v>
      </c>
    </row>
    <row r="98" spans="2:19" s="12" customFormat="1" ht="43.5" hidden="1" customHeight="1">
      <c r="B98" s="50" t="s">
        <v>116</v>
      </c>
      <c r="C98" s="49" t="s">
        <v>51</v>
      </c>
      <c r="D98" s="46">
        <f>D99</f>
        <v>0</v>
      </c>
      <c r="E98" s="43" t="e">
        <f t="shared" si="14"/>
        <v>#DIV/0!</v>
      </c>
      <c r="F98" s="45">
        <v>108.5</v>
      </c>
      <c r="G98" s="45">
        <f>G99</f>
        <v>0</v>
      </c>
      <c r="H98" s="55" t="e">
        <f t="shared" si="16"/>
        <v>#DIV/0!</v>
      </c>
      <c r="I98" s="45">
        <v>105.1</v>
      </c>
      <c r="J98" s="80">
        <f>J99</f>
        <v>0</v>
      </c>
      <c r="K98" s="55" t="e">
        <f t="shared" si="17"/>
        <v>#DIV/0!</v>
      </c>
      <c r="L98" s="43">
        <v>105.4</v>
      </c>
      <c r="M98" s="45">
        <f>M99</f>
        <v>0</v>
      </c>
      <c r="N98" s="55" t="e">
        <f t="shared" si="18"/>
        <v>#DIV/0!</v>
      </c>
      <c r="O98" s="46">
        <v>105.5</v>
      </c>
      <c r="P98" s="45">
        <f>P99</f>
        <v>0</v>
      </c>
      <c r="Q98" s="55" t="e">
        <f t="shared" si="19"/>
        <v>#DIV/0!</v>
      </c>
      <c r="R98" s="43">
        <v>105.5</v>
      </c>
    </row>
    <row r="99" spans="2:19" s="12" customFormat="1" ht="28.5" hidden="1" customHeight="1">
      <c r="B99" s="50"/>
      <c r="C99" s="49"/>
      <c r="D99" s="46"/>
      <c r="E99" s="43" t="e">
        <f t="shared" si="14"/>
        <v>#DIV/0!</v>
      </c>
      <c r="F99" s="45">
        <v>108.5</v>
      </c>
      <c r="G99" s="45"/>
      <c r="H99" s="55" t="e">
        <f t="shared" si="16"/>
        <v>#DIV/0!</v>
      </c>
      <c r="I99" s="45">
        <v>105.1</v>
      </c>
      <c r="J99" s="80"/>
      <c r="K99" s="55" t="e">
        <f t="shared" si="17"/>
        <v>#DIV/0!</v>
      </c>
      <c r="L99" s="43">
        <v>105.4</v>
      </c>
      <c r="M99" s="45"/>
      <c r="N99" s="55" t="e">
        <f t="shared" si="18"/>
        <v>#DIV/0!</v>
      </c>
      <c r="O99" s="46">
        <v>105.5</v>
      </c>
      <c r="P99" s="45"/>
      <c r="Q99" s="55" t="e">
        <f t="shared" si="19"/>
        <v>#DIV/0!</v>
      </c>
      <c r="R99" s="43">
        <v>105.5</v>
      </c>
    </row>
    <row r="100" spans="2:19" s="12" customFormat="1" ht="28.5" hidden="1" customHeight="1">
      <c r="B100" s="50" t="s">
        <v>117</v>
      </c>
      <c r="C100" s="49" t="s">
        <v>52</v>
      </c>
      <c r="D100" s="46">
        <f>D101</f>
        <v>0</v>
      </c>
      <c r="E100" s="43" t="e">
        <f t="shared" si="14"/>
        <v>#DIV/0!</v>
      </c>
      <c r="F100" s="45">
        <v>108.5</v>
      </c>
      <c r="G100" s="45">
        <f>G101</f>
        <v>0</v>
      </c>
      <c r="H100" s="55" t="e">
        <f t="shared" si="16"/>
        <v>#DIV/0!</v>
      </c>
      <c r="I100" s="45">
        <v>105.1</v>
      </c>
      <c r="J100" s="80">
        <f>J101</f>
        <v>0</v>
      </c>
      <c r="K100" s="55" t="e">
        <f t="shared" si="17"/>
        <v>#DIV/0!</v>
      </c>
      <c r="L100" s="43">
        <v>105.4</v>
      </c>
      <c r="M100" s="45">
        <f>M101</f>
        <v>0</v>
      </c>
      <c r="N100" s="55" t="e">
        <f t="shared" si="18"/>
        <v>#DIV/0!</v>
      </c>
      <c r="O100" s="46">
        <v>105.5</v>
      </c>
      <c r="P100" s="45">
        <f>P101</f>
        <v>0</v>
      </c>
      <c r="Q100" s="55" t="e">
        <f t="shared" si="19"/>
        <v>#DIV/0!</v>
      </c>
      <c r="R100" s="43">
        <v>105.5</v>
      </c>
    </row>
    <row r="101" spans="2:19" s="12" customFormat="1" ht="28.5" hidden="1" customHeight="1">
      <c r="B101" s="50"/>
      <c r="C101" s="49"/>
      <c r="D101" s="46"/>
      <c r="E101" s="43" t="e">
        <f t="shared" si="14"/>
        <v>#DIV/0!</v>
      </c>
      <c r="F101" s="45">
        <v>108.5</v>
      </c>
      <c r="G101" s="45"/>
      <c r="H101" s="55" t="e">
        <f t="shared" si="16"/>
        <v>#DIV/0!</v>
      </c>
      <c r="I101" s="45">
        <v>105.1</v>
      </c>
      <c r="J101" s="80"/>
      <c r="K101" s="55" t="e">
        <f t="shared" si="17"/>
        <v>#DIV/0!</v>
      </c>
      <c r="L101" s="43">
        <v>105.4</v>
      </c>
      <c r="M101" s="45"/>
      <c r="N101" s="55" t="e">
        <f t="shared" si="18"/>
        <v>#DIV/0!</v>
      </c>
      <c r="O101" s="46">
        <v>105.5</v>
      </c>
      <c r="P101" s="45"/>
      <c r="Q101" s="55" t="e">
        <f t="shared" si="19"/>
        <v>#DIV/0!</v>
      </c>
      <c r="R101" s="43">
        <v>105.5</v>
      </c>
    </row>
    <row r="102" spans="2:19" s="12" customFormat="1" ht="28.5" hidden="1" customHeight="1">
      <c r="B102" s="50" t="s">
        <v>118</v>
      </c>
      <c r="C102" s="49" t="s">
        <v>53</v>
      </c>
      <c r="D102" s="46">
        <f>D103</f>
        <v>0</v>
      </c>
      <c r="E102" s="43" t="e">
        <f t="shared" si="14"/>
        <v>#DIV/0!</v>
      </c>
      <c r="F102" s="45">
        <v>108.5</v>
      </c>
      <c r="G102" s="45">
        <f>G103</f>
        <v>0</v>
      </c>
      <c r="H102" s="55" t="e">
        <f t="shared" si="16"/>
        <v>#DIV/0!</v>
      </c>
      <c r="I102" s="45">
        <v>105.1</v>
      </c>
      <c r="J102" s="80">
        <f>J103</f>
        <v>0</v>
      </c>
      <c r="K102" s="55" t="e">
        <f t="shared" si="17"/>
        <v>#DIV/0!</v>
      </c>
      <c r="L102" s="43">
        <v>105.4</v>
      </c>
      <c r="M102" s="45">
        <f>M103</f>
        <v>0</v>
      </c>
      <c r="N102" s="55" t="e">
        <f t="shared" si="18"/>
        <v>#DIV/0!</v>
      </c>
      <c r="O102" s="46">
        <v>105.5</v>
      </c>
      <c r="P102" s="45">
        <f>P103</f>
        <v>0</v>
      </c>
      <c r="Q102" s="55" t="e">
        <f t="shared" si="19"/>
        <v>#DIV/0!</v>
      </c>
      <c r="R102" s="43">
        <v>105.5</v>
      </c>
    </row>
    <row r="103" spans="2:19" s="12" customFormat="1" ht="28.5" hidden="1" customHeight="1">
      <c r="B103" s="50"/>
      <c r="C103" s="49"/>
      <c r="D103" s="46"/>
      <c r="E103" s="43" t="e">
        <f t="shared" si="14"/>
        <v>#DIV/0!</v>
      </c>
      <c r="F103" s="45">
        <v>108.5</v>
      </c>
      <c r="G103" s="45"/>
      <c r="H103" s="55" t="e">
        <f t="shared" si="16"/>
        <v>#DIV/0!</v>
      </c>
      <c r="I103" s="45">
        <v>105.1</v>
      </c>
      <c r="J103" s="80"/>
      <c r="K103" s="55" t="e">
        <f t="shared" si="17"/>
        <v>#DIV/0!</v>
      </c>
      <c r="L103" s="43">
        <v>105.4</v>
      </c>
      <c r="M103" s="45"/>
      <c r="N103" s="55" t="e">
        <f t="shared" si="18"/>
        <v>#DIV/0!</v>
      </c>
      <c r="O103" s="46">
        <v>105.5</v>
      </c>
      <c r="P103" s="45"/>
      <c r="Q103" s="55" t="e">
        <f t="shared" si="19"/>
        <v>#DIV/0!</v>
      </c>
      <c r="R103" s="43">
        <v>105.5</v>
      </c>
    </row>
    <row r="104" spans="2:19" s="12" customFormat="1" ht="28.5" hidden="1" customHeight="1">
      <c r="B104" s="50" t="s">
        <v>119</v>
      </c>
      <c r="C104" s="49" t="s">
        <v>54</v>
      </c>
      <c r="D104" s="46">
        <f>D105</f>
        <v>0</v>
      </c>
      <c r="E104" s="43" t="e">
        <f t="shared" si="14"/>
        <v>#DIV/0!</v>
      </c>
      <c r="F104" s="45">
        <v>108.5</v>
      </c>
      <c r="G104" s="45">
        <f>G105</f>
        <v>0</v>
      </c>
      <c r="H104" s="55" t="e">
        <f t="shared" si="16"/>
        <v>#DIV/0!</v>
      </c>
      <c r="I104" s="45">
        <v>105.1</v>
      </c>
      <c r="J104" s="80">
        <f>J105</f>
        <v>0</v>
      </c>
      <c r="K104" s="55" t="e">
        <f t="shared" si="17"/>
        <v>#DIV/0!</v>
      </c>
      <c r="L104" s="43">
        <v>105.4</v>
      </c>
      <c r="M104" s="45">
        <f>M105</f>
        <v>0</v>
      </c>
      <c r="N104" s="55" t="e">
        <f t="shared" si="18"/>
        <v>#DIV/0!</v>
      </c>
      <c r="O104" s="46">
        <v>105.5</v>
      </c>
      <c r="P104" s="45">
        <f>P105</f>
        <v>0</v>
      </c>
      <c r="Q104" s="55" t="e">
        <f t="shared" si="19"/>
        <v>#DIV/0!</v>
      </c>
      <c r="R104" s="43">
        <v>105.5</v>
      </c>
    </row>
    <row r="105" spans="2:19" s="12" customFormat="1" ht="28.5" hidden="1" customHeight="1">
      <c r="B105" s="50"/>
      <c r="C105" s="49"/>
      <c r="D105" s="46"/>
      <c r="E105" s="43" t="e">
        <f t="shared" si="14"/>
        <v>#DIV/0!</v>
      </c>
      <c r="F105" s="45">
        <v>108.5</v>
      </c>
      <c r="G105" s="45"/>
      <c r="H105" s="55" t="e">
        <f t="shared" si="16"/>
        <v>#DIV/0!</v>
      </c>
      <c r="I105" s="45">
        <v>105.1</v>
      </c>
      <c r="J105" s="80"/>
      <c r="K105" s="55" t="e">
        <f t="shared" si="17"/>
        <v>#DIV/0!</v>
      </c>
      <c r="L105" s="43">
        <v>105.4</v>
      </c>
      <c r="M105" s="45"/>
      <c r="N105" s="55" t="e">
        <f t="shared" si="18"/>
        <v>#DIV/0!</v>
      </c>
      <c r="O105" s="46">
        <v>105.5</v>
      </c>
      <c r="P105" s="45"/>
      <c r="Q105" s="55" t="e">
        <f t="shared" si="19"/>
        <v>#DIV/0!</v>
      </c>
      <c r="R105" s="43">
        <v>105.5</v>
      </c>
    </row>
    <row r="106" spans="2:19" ht="30" customHeight="1">
      <c r="B106" s="50" t="s">
        <v>24</v>
      </c>
      <c r="C106" s="49" t="s">
        <v>22</v>
      </c>
      <c r="D106" s="46">
        <v>6642</v>
      </c>
      <c r="E106" s="43" t="e">
        <f t="shared" si="14"/>
        <v>#DIV/0!</v>
      </c>
      <c r="F106" s="45">
        <v>108.5</v>
      </c>
      <c r="G106" s="45"/>
      <c r="H106" s="55">
        <f t="shared" si="16"/>
        <v>0</v>
      </c>
      <c r="I106" s="45">
        <v>105.1</v>
      </c>
      <c r="J106" s="80"/>
      <c r="K106" s="55" t="e">
        <f t="shared" si="17"/>
        <v>#DIV/0!</v>
      </c>
      <c r="L106" s="43">
        <v>105.4</v>
      </c>
      <c r="M106" s="45"/>
      <c r="N106" s="55" t="e">
        <f t="shared" si="18"/>
        <v>#DIV/0!</v>
      </c>
      <c r="O106" s="46">
        <v>105.5</v>
      </c>
      <c r="P106" s="45"/>
      <c r="Q106" s="55" t="e">
        <f t="shared" si="19"/>
        <v>#DIV/0!</v>
      </c>
      <c r="R106" s="43">
        <v>105.5</v>
      </c>
    </row>
    <row r="107" spans="2:19" ht="58.5" customHeight="1">
      <c r="B107" s="21" t="s">
        <v>128</v>
      </c>
      <c r="C107" s="22" t="s">
        <v>55</v>
      </c>
      <c r="D107" s="43">
        <f>D108+D109+D110+D111+D112+D113+D114</f>
        <v>6345.9809999999998</v>
      </c>
      <c r="E107" s="43">
        <f t="shared" si="14"/>
        <v>11.2</v>
      </c>
      <c r="F107" s="30">
        <v>108.5</v>
      </c>
      <c r="G107" s="43">
        <f>G108+G109+G110+G111+G112+G113+G114</f>
        <v>8639.4409999999989</v>
      </c>
      <c r="H107" s="54">
        <f t="shared" si="16"/>
        <v>129.53411420437104</v>
      </c>
      <c r="I107" s="30">
        <v>105.1</v>
      </c>
      <c r="J107" s="79">
        <f>J108+J109+J110+J111+J112+J113+J114</f>
        <v>3975.6909999999998</v>
      </c>
      <c r="K107" s="54">
        <f t="shared" si="17"/>
        <v>43.660265129419955</v>
      </c>
      <c r="L107" s="43">
        <v>105.4</v>
      </c>
      <c r="M107" s="43">
        <f>M108+M109+M110+M111+M112+M113+M114</f>
        <v>4172.8410000000003</v>
      </c>
      <c r="N107" s="54">
        <f t="shared" si="18"/>
        <v>99.487096106471824</v>
      </c>
      <c r="O107" s="43">
        <v>105.5</v>
      </c>
      <c r="P107" s="43">
        <f>P108+P109+P110+P111+P112+P113+P114</f>
        <v>8496.5480000000007</v>
      </c>
      <c r="Q107" s="54">
        <f t="shared" si="19"/>
        <v>193.00040428092038</v>
      </c>
      <c r="R107" s="43">
        <v>105.5</v>
      </c>
      <c r="S107" s="42">
        <v>52041</v>
      </c>
    </row>
    <row r="108" spans="2:19" ht="30" customHeight="1">
      <c r="B108" s="50"/>
      <c r="C108" s="63" t="s">
        <v>162</v>
      </c>
      <c r="D108" s="60">
        <v>6345.9809999999998</v>
      </c>
      <c r="E108" s="43">
        <f t="shared" si="14"/>
        <v>91.7</v>
      </c>
      <c r="F108" s="45">
        <v>108.5</v>
      </c>
      <c r="G108" s="45">
        <v>2752.4409999999998</v>
      </c>
      <c r="H108" s="55">
        <f t="shared" si="16"/>
        <v>41.268295811591663</v>
      </c>
      <c r="I108" s="45">
        <v>105.1</v>
      </c>
      <c r="J108" s="80">
        <v>3975.6909999999998</v>
      </c>
      <c r="K108" s="55">
        <f t="shared" si="17"/>
        <v>137.04209631740736</v>
      </c>
      <c r="L108" s="43">
        <v>105.4</v>
      </c>
      <c r="M108" s="45">
        <v>4172.8410000000003</v>
      </c>
      <c r="N108" s="55">
        <f t="shared" si="18"/>
        <v>99.487096106471824</v>
      </c>
      <c r="O108" s="46">
        <v>105.5</v>
      </c>
      <c r="P108" s="45">
        <v>8496.5480000000007</v>
      </c>
      <c r="Q108" s="55">
        <f t="shared" si="19"/>
        <v>193.00040428092038</v>
      </c>
      <c r="R108" s="43">
        <v>105.5</v>
      </c>
      <c r="S108" s="42">
        <v>6375</v>
      </c>
    </row>
    <row r="109" spans="2:19" ht="30" customHeight="1">
      <c r="B109" s="50"/>
      <c r="C109" s="63" t="s">
        <v>165</v>
      </c>
      <c r="D109" s="60"/>
      <c r="E109" s="43" t="e">
        <f t="shared" si="14"/>
        <v>#DIV/0!</v>
      </c>
      <c r="F109" s="45">
        <v>108.5</v>
      </c>
      <c r="G109" s="45">
        <v>5887</v>
      </c>
      <c r="H109" s="55" t="e">
        <f t="shared" si="16"/>
        <v>#DIV/0!</v>
      </c>
      <c r="I109" s="45">
        <v>105.1</v>
      </c>
      <c r="J109" s="80"/>
      <c r="K109" s="55">
        <f t="shared" si="17"/>
        <v>0</v>
      </c>
      <c r="L109" s="43">
        <v>105.4</v>
      </c>
      <c r="M109" s="45"/>
      <c r="N109" s="55" t="e">
        <f t="shared" si="18"/>
        <v>#DIV/0!</v>
      </c>
      <c r="O109" s="46">
        <v>105.5</v>
      </c>
      <c r="P109" s="45"/>
      <c r="Q109" s="55" t="e">
        <f t="shared" si="19"/>
        <v>#DIV/0!</v>
      </c>
      <c r="R109" s="43">
        <v>105.5</v>
      </c>
    </row>
    <row r="110" spans="2:19" ht="30" hidden="1" customHeight="1">
      <c r="B110" s="50"/>
      <c r="C110" s="49"/>
      <c r="D110" s="46"/>
      <c r="E110" s="43" t="e">
        <f t="shared" si="14"/>
        <v>#DIV/0!</v>
      </c>
      <c r="F110" s="45">
        <v>108.5</v>
      </c>
      <c r="G110" s="45"/>
      <c r="H110" s="55" t="e">
        <f t="shared" si="16"/>
        <v>#DIV/0!</v>
      </c>
      <c r="I110" s="45">
        <v>105.1</v>
      </c>
      <c r="J110" s="80"/>
      <c r="K110" s="55" t="e">
        <f t="shared" si="17"/>
        <v>#DIV/0!</v>
      </c>
      <c r="L110" s="43">
        <v>105.4</v>
      </c>
      <c r="M110" s="45"/>
      <c r="N110" s="55" t="e">
        <f t="shared" si="18"/>
        <v>#DIV/0!</v>
      </c>
      <c r="O110" s="46">
        <v>105.5</v>
      </c>
      <c r="P110" s="45"/>
      <c r="Q110" s="55" t="e">
        <f t="shared" si="19"/>
        <v>#DIV/0!</v>
      </c>
      <c r="R110" s="43">
        <v>105.5</v>
      </c>
    </row>
    <row r="111" spans="2:19" ht="30" hidden="1" customHeight="1">
      <c r="B111" s="50"/>
      <c r="C111" s="49"/>
      <c r="D111" s="46"/>
      <c r="E111" s="43" t="e">
        <f t="shared" si="14"/>
        <v>#DIV/0!</v>
      </c>
      <c r="F111" s="45">
        <v>108.5</v>
      </c>
      <c r="G111" s="45"/>
      <c r="H111" s="55" t="e">
        <f t="shared" si="16"/>
        <v>#DIV/0!</v>
      </c>
      <c r="I111" s="45">
        <v>105.1</v>
      </c>
      <c r="J111" s="80"/>
      <c r="K111" s="55" t="e">
        <f t="shared" si="17"/>
        <v>#DIV/0!</v>
      </c>
      <c r="L111" s="43">
        <v>105.4</v>
      </c>
      <c r="M111" s="45"/>
      <c r="N111" s="55" t="e">
        <f t="shared" si="18"/>
        <v>#DIV/0!</v>
      </c>
      <c r="O111" s="46">
        <v>105.5</v>
      </c>
      <c r="P111" s="45"/>
      <c r="Q111" s="55" t="e">
        <f t="shared" si="19"/>
        <v>#DIV/0!</v>
      </c>
      <c r="R111" s="43">
        <v>105.5</v>
      </c>
    </row>
    <row r="112" spans="2:19" ht="30" hidden="1" customHeight="1">
      <c r="B112" s="50"/>
      <c r="C112" s="49"/>
      <c r="D112" s="46"/>
      <c r="E112" s="43" t="e">
        <f t="shared" si="14"/>
        <v>#DIV/0!</v>
      </c>
      <c r="F112" s="45">
        <v>108.5</v>
      </c>
      <c r="G112" s="45"/>
      <c r="H112" s="55" t="e">
        <f t="shared" si="16"/>
        <v>#DIV/0!</v>
      </c>
      <c r="I112" s="45">
        <v>105.1</v>
      </c>
      <c r="J112" s="80"/>
      <c r="K112" s="55" t="e">
        <f t="shared" si="17"/>
        <v>#DIV/0!</v>
      </c>
      <c r="L112" s="43">
        <v>105.4</v>
      </c>
      <c r="M112" s="45"/>
      <c r="N112" s="55" t="e">
        <f t="shared" si="18"/>
        <v>#DIV/0!</v>
      </c>
      <c r="O112" s="46">
        <v>105.5</v>
      </c>
      <c r="P112" s="45"/>
      <c r="Q112" s="55" t="e">
        <f t="shared" si="19"/>
        <v>#DIV/0!</v>
      </c>
      <c r="R112" s="43">
        <v>105.5</v>
      </c>
    </row>
    <row r="113" spans="2:19" ht="30" hidden="1" customHeight="1">
      <c r="B113" s="50"/>
      <c r="C113" s="49"/>
      <c r="D113" s="46"/>
      <c r="E113" s="43" t="e">
        <f t="shared" si="14"/>
        <v>#DIV/0!</v>
      </c>
      <c r="F113" s="45">
        <v>108.5</v>
      </c>
      <c r="G113" s="45"/>
      <c r="H113" s="55" t="e">
        <f t="shared" si="16"/>
        <v>#DIV/0!</v>
      </c>
      <c r="I113" s="45">
        <v>105.1</v>
      </c>
      <c r="J113" s="80"/>
      <c r="K113" s="55" t="e">
        <f t="shared" si="17"/>
        <v>#DIV/0!</v>
      </c>
      <c r="L113" s="43">
        <v>105.4</v>
      </c>
      <c r="M113" s="45"/>
      <c r="N113" s="55" t="e">
        <f t="shared" si="18"/>
        <v>#DIV/0!</v>
      </c>
      <c r="O113" s="46">
        <v>105.5</v>
      </c>
      <c r="P113" s="45"/>
      <c r="Q113" s="55" t="e">
        <f t="shared" si="19"/>
        <v>#DIV/0!</v>
      </c>
      <c r="R113" s="43">
        <v>105.5</v>
      </c>
    </row>
    <row r="114" spans="2:19" ht="30" hidden="1" customHeight="1">
      <c r="B114" s="50"/>
      <c r="C114" s="49"/>
      <c r="D114" s="46"/>
      <c r="E114" s="43" t="e">
        <f t="shared" si="14"/>
        <v>#DIV/0!</v>
      </c>
      <c r="F114" s="45">
        <v>108.5</v>
      </c>
      <c r="G114" s="45"/>
      <c r="H114" s="55" t="e">
        <f t="shared" si="16"/>
        <v>#DIV/0!</v>
      </c>
      <c r="I114" s="45">
        <v>105.1</v>
      </c>
      <c r="J114" s="80"/>
      <c r="K114" s="55" t="e">
        <f t="shared" si="17"/>
        <v>#DIV/0!</v>
      </c>
      <c r="L114" s="43">
        <v>105.4</v>
      </c>
      <c r="M114" s="45"/>
      <c r="N114" s="55" t="e">
        <f t="shared" si="18"/>
        <v>#DIV/0!</v>
      </c>
      <c r="O114" s="46">
        <v>105.5</v>
      </c>
      <c r="P114" s="45"/>
      <c r="Q114" s="55" t="e">
        <f t="shared" si="19"/>
        <v>#DIV/0!</v>
      </c>
      <c r="R114" s="43">
        <v>105.5</v>
      </c>
    </row>
    <row r="115" spans="2:19" ht="30" customHeight="1">
      <c r="B115" s="23" t="s">
        <v>56</v>
      </c>
      <c r="C115" s="49" t="s">
        <v>22</v>
      </c>
      <c r="D115" s="46">
        <v>6345.9809999999998</v>
      </c>
      <c r="E115" s="43">
        <f t="shared" si="14"/>
        <v>91.7</v>
      </c>
      <c r="F115" s="45">
        <v>108.5</v>
      </c>
      <c r="G115" s="45">
        <v>8639.4410000000007</v>
      </c>
      <c r="H115" s="55">
        <f t="shared" si="16"/>
        <v>129.53411420437106</v>
      </c>
      <c r="I115" s="45">
        <v>105.1</v>
      </c>
      <c r="J115" s="80">
        <v>3975.6909999999998</v>
      </c>
      <c r="K115" s="55">
        <f t="shared" si="17"/>
        <v>43.660265129419948</v>
      </c>
      <c r="L115" s="43">
        <v>105.4</v>
      </c>
      <c r="M115" s="45">
        <v>4172.8410000000003</v>
      </c>
      <c r="N115" s="55">
        <f t="shared" si="18"/>
        <v>99.487096106471824</v>
      </c>
      <c r="O115" s="46">
        <v>105.5</v>
      </c>
      <c r="P115" s="45">
        <v>8496.5480000000007</v>
      </c>
      <c r="Q115" s="55">
        <f t="shared" si="19"/>
        <v>193.00040428092038</v>
      </c>
      <c r="R115" s="43">
        <v>105.5</v>
      </c>
      <c r="S115" s="42">
        <v>6375</v>
      </c>
    </row>
    <row r="116" spans="2:19" ht="71.25" hidden="1" customHeight="1">
      <c r="B116" s="24" t="s">
        <v>120</v>
      </c>
      <c r="C116" s="11" t="s">
        <v>57</v>
      </c>
      <c r="D116" s="43">
        <f>D117+D118+D119+D120+D121+D122</f>
        <v>0</v>
      </c>
      <c r="E116" s="43" t="e">
        <f t="shared" si="14"/>
        <v>#DIV/0!</v>
      </c>
      <c r="F116" s="43">
        <v>108.5</v>
      </c>
      <c r="G116" s="43">
        <f t="shared" ref="G116:P116" si="21">G117+G118+G119+G120+G121+G122</f>
        <v>0</v>
      </c>
      <c r="H116" s="54" t="e">
        <f t="shared" si="16"/>
        <v>#DIV/0!</v>
      </c>
      <c r="I116" s="30">
        <v>105.1</v>
      </c>
      <c r="J116" s="79">
        <f t="shared" si="21"/>
        <v>0</v>
      </c>
      <c r="K116" s="54" t="e">
        <f t="shared" si="17"/>
        <v>#DIV/0!</v>
      </c>
      <c r="L116" s="43">
        <v>105.4</v>
      </c>
      <c r="M116" s="43">
        <f t="shared" si="21"/>
        <v>0</v>
      </c>
      <c r="N116" s="54" t="e">
        <f t="shared" si="18"/>
        <v>#DIV/0!</v>
      </c>
      <c r="O116" s="43">
        <v>105.5</v>
      </c>
      <c r="P116" s="43">
        <f t="shared" si="21"/>
        <v>0</v>
      </c>
      <c r="Q116" s="54" t="e">
        <f t="shared" si="19"/>
        <v>#DIV/0!</v>
      </c>
      <c r="R116" s="43">
        <v>105.5</v>
      </c>
    </row>
    <row r="117" spans="2:19" s="12" customFormat="1" ht="27.75" hidden="1" customHeight="1">
      <c r="B117" s="50"/>
      <c r="C117" s="49"/>
      <c r="D117" s="46"/>
      <c r="E117" s="43" t="e">
        <f t="shared" si="14"/>
        <v>#DIV/0!</v>
      </c>
      <c r="F117" s="45">
        <v>108.5</v>
      </c>
      <c r="G117" s="45"/>
      <c r="H117" s="55" t="e">
        <f t="shared" si="16"/>
        <v>#DIV/0!</v>
      </c>
      <c r="I117" s="45">
        <v>105.1</v>
      </c>
      <c r="J117" s="80"/>
      <c r="K117" s="55" t="e">
        <f t="shared" si="17"/>
        <v>#DIV/0!</v>
      </c>
      <c r="L117" s="43">
        <v>105.4</v>
      </c>
      <c r="M117" s="45"/>
      <c r="N117" s="55" t="e">
        <f t="shared" si="18"/>
        <v>#DIV/0!</v>
      </c>
      <c r="O117" s="46">
        <v>105.5</v>
      </c>
      <c r="P117" s="45"/>
      <c r="Q117" s="55" t="e">
        <f t="shared" si="19"/>
        <v>#DIV/0!</v>
      </c>
      <c r="R117" s="43">
        <v>105.5</v>
      </c>
    </row>
    <row r="118" spans="2:19" s="12" customFormat="1" ht="27.75" hidden="1" customHeight="1">
      <c r="B118" s="50"/>
      <c r="C118" s="49"/>
      <c r="D118" s="46"/>
      <c r="E118" s="43" t="e">
        <f t="shared" si="14"/>
        <v>#DIV/0!</v>
      </c>
      <c r="F118" s="45">
        <v>108.5</v>
      </c>
      <c r="G118" s="45"/>
      <c r="H118" s="55" t="e">
        <f t="shared" si="16"/>
        <v>#DIV/0!</v>
      </c>
      <c r="I118" s="45">
        <v>105.1</v>
      </c>
      <c r="J118" s="80"/>
      <c r="K118" s="55" t="e">
        <f t="shared" si="17"/>
        <v>#DIV/0!</v>
      </c>
      <c r="L118" s="43">
        <v>105.4</v>
      </c>
      <c r="M118" s="45"/>
      <c r="N118" s="55" t="e">
        <f t="shared" si="18"/>
        <v>#DIV/0!</v>
      </c>
      <c r="O118" s="46">
        <v>105.5</v>
      </c>
      <c r="P118" s="45"/>
      <c r="Q118" s="55" t="e">
        <f t="shared" si="19"/>
        <v>#DIV/0!</v>
      </c>
      <c r="R118" s="43">
        <v>105.5</v>
      </c>
    </row>
    <row r="119" spans="2:19" s="12" customFormat="1" ht="27.75" hidden="1" customHeight="1">
      <c r="B119" s="50"/>
      <c r="C119" s="49"/>
      <c r="D119" s="46"/>
      <c r="E119" s="43" t="e">
        <f t="shared" si="14"/>
        <v>#DIV/0!</v>
      </c>
      <c r="F119" s="45">
        <v>108.5</v>
      </c>
      <c r="G119" s="45"/>
      <c r="H119" s="55" t="e">
        <f t="shared" si="16"/>
        <v>#DIV/0!</v>
      </c>
      <c r="I119" s="45">
        <v>105.1</v>
      </c>
      <c r="J119" s="80"/>
      <c r="K119" s="55" t="e">
        <f t="shared" si="17"/>
        <v>#DIV/0!</v>
      </c>
      <c r="L119" s="43">
        <v>105.4</v>
      </c>
      <c r="M119" s="45"/>
      <c r="N119" s="55" t="e">
        <f t="shared" si="18"/>
        <v>#DIV/0!</v>
      </c>
      <c r="O119" s="46">
        <v>105.5</v>
      </c>
      <c r="P119" s="45"/>
      <c r="Q119" s="55" t="e">
        <f t="shared" si="19"/>
        <v>#DIV/0!</v>
      </c>
      <c r="R119" s="43">
        <v>105.5</v>
      </c>
    </row>
    <row r="120" spans="2:19" s="12" customFormat="1" ht="30" hidden="1" customHeight="1">
      <c r="B120" s="50"/>
      <c r="C120" s="49"/>
      <c r="D120" s="46"/>
      <c r="E120" s="43" t="e">
        <f t="shared" si="14"/>
        <v>#DIV/0!</v>
      </c>
      <c r="F120" s="45">
        <v>108.5</v>
      </c>
      <c r="G120" s="45"/>
      <c r="H120" s="55" t="e">
        <f t="shared" si="16"/>
        <v>#DIV/0!</v>
      </c>
      <c r="I120" s="45">
        <v>105.1</v>
      </c>
      <c r="J120" s="80"/>
      <c r="K120" s="55" t="e">
        <f t="shared" si="17"/>
        <v>#DIV/0!</v>
      </c>
      <c r="L120" s="43">
        <v>105.4</v>
      </c>
      <c r="M120" s="45"/>
      <c r="N120" s="55" t="e">
        <f t="shared" si="18"/>
        <v>#DIV/0!</v>
      </c>
      <c r="O120" s="46">
        <v>105.5</v>
      </c>
      <c r="P120" s="45"/>
      <c r="Q120" s="55" t="e">
        <f t="shared" si="19"/>
        <v>#DIV/0!</v>
      </c>
      <c r="R120" s="43">
        <v>105.5</v>
      </c>
    </row>
    <row r="121" spans="2:19" ht="30" hidden="1" customHeight="1">
      <c r="B121" s="50"/>
      <c r="C121" s="49"/>
      <c r="D121" s="46"/>
      <c r="E121" s="43" t="e">
        <f t="shared" si="14"/>
        <v>#DIV/0!</v>
      </c>
      <c r="F121" s="45">
        <v>108.5</v>
      </c>
      <c r="G121" s="45"/>
      <c r="H121" s="55" t="e">
        <f t="shared" si="16"/>
        <v>#DIV/0!</v>
      </c>
      <c r="I121" s="45">
        <v>105.1</v>
      </c>
      <c r="J121" s="80"/>
      <c r="K121" s="55" t="e">
        <f t="shared" si="17"/>
        <v>#DIV/0!</v>
      </c>
      <c r="L121" s="43">
        <v>105.4</v>
      </c>
      <c r="M121" s="45"/>
      <c r="N121" s="55" t="e">
        <f t="shared" si="18"/>
        <v>#DIV/0!</v>
      </c>
      <c r="O121" s="46">
        <v>105.5</v>
      </c>
      <c r="P121" s="45"/>
      <c r="Q121" s="55" t="e">
        <f t="shared" si="19"/>
        <v>#DIV/0!</v>
      </c>
      <c r="R121" s="43">
        <v>105.5</v>
      </c>
    </row>
    <row r="122" spans="2:19" ht="30" hidden="1" customHeight="1">
      <c r="B122" s="50"/>
      <c r="C122" s="49"/>
      <c r="D122" s="46"/>
      <c r="E122" s="43" t="e">
        <f t="shared" si="14"/>
        <v>#DIV/0!</v>
      </c>
      <c r="F122" s="45">
        <v>108.5</v>
      </c>
      <c r="G122" s="45"/>
      <c r="H122" s="55" t="e">
        <f t="shared" si="16"/>
        <v>#DIV/0!</v>
      </c>
      <c r="I122" s="45">
        <v>105.1</v>
      </c>
      <c r="J122" s="80"/>
      <c r="K122" s="55" t="e">
        <f t="shared" si="17"/>
        <v>#DIV/0!</v>
      </c>
      <c r="L122" s="43">
        <v>105.4</v>
      </c>
      <c r="M122" s="45"/>
      <c r="N122" s="55" t="e">
        <f t="shared" si="18"/>
        <v>#DIV/0!</v>
      </c>
      <c r="O122" s="46">
        <v>105.5</v>
      </c>
      <c r="P122" s="45"/>
      <c r="Q122" s="55" t="e">
        <f t="shared" si="19"/>
        <v>#DIV/0!</v>
      </c>
      <c r="R122" s="43">
        <v>105.5</v>
      </c>
    </row>
    <row r="123" spans="2:19" ht="30" hidden="1" customHeight="1">
      <c r="B123" s="50" t="s">
        <v>121</v>
      </c>
      <c r="C123" s="49" t="s">
        <v>22</v>
      </c>
      <c r="D123" s="46"/>
      <c r="E123" s="43" t="e">
        <f t="shared" si="14"/>
        <v>#DIV/0!</v>
      </c>
      <c r="F123" s="45">
        <v>108.5</v>
      </c>
      <c r="G123" s="45"/>
      <c r="H123" s="55" t="e">
        <f t="shared" si="16"/>
        <v>#DIV/0!</v>
      </c>
      <c r="I123" s="45">
        <v>105.1</v>
      </c>
      <c r="J123" s="80"/>
      <c r="K123" s="55" t="e">
        <f t="shared" si="17"/>
        <v>#DIV/0!</v>
      </c>
      <c r="L123" s="43">
        <v>105.4</v>
      </c>
      <c r="M123" s="45"/>
      <c r="N123" s="55" t="e">
        <f t="shared" si="18"/>
        <v>#DIV/0!</v>
      </c>
      <c r="O123" s="46">
        <v>105.5</v>
      </c>
      <c r="P123" s="45"/>
      <c r="Q123" s="55" t="e">
        <f t="shared" si="19"/>
        <v>#DIV/0!</v>
      </c>
      <c r="R123" s="43">
        <v>105.5</v>
      </c>
    </row>
    <row r="124" spans="2:19" ht="75" customHeight="1">
      <c r="B124" s="24" t="s">
        <v>61</v>
      </c>
      <c r="C124" s="11" t="s">
        <v>59</v>
      </c>
      <c r="D124" s="43">
        <f>D125+D126+D127+D128+D129</f>
        <v>0</v>
      </c>
      <c r="E124" s="43" t="e">
        <f t="shared" si="14"/>
        <v>#DIV/0!</v>
      </c>
      <c r="F124" s="43">
        <v>108.5</v>
      </c>
      <c r="G124" s="43">
        <f t="shared" ref="G124:P124" si="22">G125+G126+G127+G128+G129</f>
        <v>4740</v>
      </c>
      <c r="H124" s="54" t="e">
        <f t="shared" si="16"/>
        <v>#DIV/0!</v>
      </c>
      <c r="I124" s="30">
        <v>105.1</v>
      </c>
      <c r="J124" s="79">
        <f t="shared" si="22"/>
        <v>0</v>
      </c>
      <c r="K124" s="54">
        <f t="shared" si="17"/>
        <v>0</v>
      </c>
      <c r="L124" s="43">
        <v>105.4</v>
      </c>
      <c r="M124" s="43">
        <f t="shared" si="22"/>
        <v>5534</v>
      </c>
      <c r="N124" s="54" t="e">
        <f t="shared" si="18"/>
        <v>#DIV/0!</v>
      </c>
      <c r="O124" s="43">
        <v>105.5</v>
      </c>
      <c r="P124" s="43">
        <f t="shared" si="22"/>
        <v>5844.2</v>
      </c>
      <c r="Q124" s="54">
        <f t="shared" si="19"/>
        <v>100.0998566380685</v>
      </c>
      <c r="R124" s="43">
        <v>105.5</v>
      </c>
    </row>
    <row r="125" spans="2:19" ht="24.75" customHeight="1">
      <c r="B125" s="50"/>
      <c r="C125" s="49" t="s">
        <v>173</v>
      </c>
      <c r="D125" s="46"/>
      <c r="E125" s="43" t="e">
        <f t="shared" si="14"/>
        <v>#DIV/0!</v>
      </c>
      <c r="F125" s="45">
        <v>108.5</v>
      </c>
      <c r="G125" s="45">
        <v>4740</v>
      </c>
      <c r="H125" s="55" t="e">
        <f t="shared" si="16"/>
        <v>#DIV/0!</v>
      </c>
      <c r="I125" s="45">
        <v>105.1</v>
      </c>
      <c r="J125" s="80"/>
      <c r="K125" s="55">
        <f t="shared" si="17"/>
        <v>0</v>
      </c>
      <c r="L125" s="43">
        <v>105.4</v>
      </c>
      <c r="M125" s="45">
        <v>5534</v>
      </c>
      <c r="N125" s="55" t="e">
        <f t="shared" si="18"/>
        <v>#DIV/0!</v>
      </c>
      <c r="O125" s="46">
        <v>105.5</v>
      </c>
      <c r="P125" s="45">
        <v>5844.2</v>
      </c>
      <c r="Q125" s="55">
        <f t="shared" si="19"/>
        <v>100.0998566380685</v>
      </c>
      <c r="R125" s="43">
        <v>105.5</v>
      </c>
    </row>
    <row r="126" spans="2:19" ht="30" hidden="1" customHeight="1">
      <c r="B126" s="50"/>
      <c r="C126" s="49"/>
      <c r="D126" s="46"/>
      <c r="E126" s="43" t="e">
        <f t="shared" si="14"/>
        <v>#DIV/0!</v>
      </c>
      <c r="F126" s="45">
        <v>108.5</v>
      </c>
      <c r="G126" s="45"/>
      <c r="H126" s="55" t="e">
        <f t="shared" si="16"/>
        <v>#DIV/0!</v>
      </c>
      <c r="I126" s="45">
        <v>105.1</v>
      </c>
      <c r="J126" s="80"/>
      <c r="K126" s="55" t="e">
        <f t="shared" si="17"/>
        <v>#DIV/0!</v>
      </c>
      <c r="L126" s="43">
        <v>105.4</v>
      </c>
      <c r="M126" s="45"/>
      <c r="N126" s="55" t="e">
        <f t="shared" si="18"/>
        <v>#DIV/0!</v>
      </c>
      <c r="O126" s="46">
        <v>105.5</v>
      </c>
      <c r="P126" s="45"/>
      <c r="Q126" s="55" t="e">
        <f t="shared" si="19"/>
        <v>#DIV/0!</v>
      </c>
      <c r="R126" s="43">
        <v>105.5</v>
      </c>
    </row>
    <row r="127" spans="2:19" ht="30" hidden="1" customHeight="1">
      <c r="B127" s="50"/>
      <c r="C127" s="49"/>
      <c r="D127" s="46"/>
      <c r="E127" s="43" t="e">
        <f t="shared" si="14"/>
        <v>#DIV/0!</v>
      </c>
      <c r="F127" s="45">
        <v>108.5</v>
      </c>
      <c r="G127" s="45"/>
      <c r="H127" s="55" t="e">
        <f t="shared" si="16"/>
        <v>#DIV/0!</v>
      </c>
      <c r="I127" s="45">
        <v>105.1</v>
      </c>
      <c r="J127" s="80"/>
      <c r="K127" s="55" t="e">
        <f t="shared" si="17"/>
        <v>#DIV/0!</v>
      </c>
      <c r="L127" s="43">
        <v>105.4</v>
      </c>
      <c r="M127" s="45"/>
      <c r="N127" s="55" t="e">
        <f t="shared" si="18"/>
        <v>#DIV/0!</v>
      </c>
      <c r="O127" s="46">
        <v>105.5</v>
      </c>
      <c r="P127" s="45"/>
      <c r="Q127" s="55" t="e">
        <f t="shared" si="19"/>
        <v>#DIV/0!</v>
      </c>
      <c r="R127" s="43">
        <v>105.5</v>
      </c>
    </row>
    <row r="128" spans="2:19" ht="30" hidden="1" customHeight="1">
      <c r="B128" s="50"/>
      <c r="C128" s="49"/>
      <c r="D128" s="46"/>
      <c r="E128" s="43" t="e">
        <f t="shared" si="14"/>
        <v>#DIV/0!</v>
      </c>
      <c r="F128" s="45">
        <v>108.5</v>
      </c>
      <c r="G128" s="45"/>
      <c r="H128" s="55" t="e">
        <f t="shared" si="16"/>
        <v>#DIV/0!</v>
      </c>
      <c r="I128" s="45">
        <v>105.1</v>
      </c>
      <c r="J128" s="80"/>
      <c r="K128" s="55" t="e">
        <f t="shared" si="17"/>
        <v>#DIV/0!</v>
      </c>
      <c r="L128" s="43">
        <v>105.4</v>
      </c>
      <c r="M128" s="45"/>
      <c r="N128" s="55" t="e">
        <f t="shared" si="18"/>
        <v>#DIV/0!</v>
      </c>
      <c r="O128" s="46">
        <v>105.5</v>
      </c>
      <c r="P128" s="45"/>
      <c r="Q128" s="55" t="e">
        <f t="shared" si="19"/>
        <v>#DIV/0!</v>
      </c>
      <c r="R128" s="43">
        <v>105.5</v>
      </c>
    </row>
    <row r="129" spans="2:19" ht="30" hidden="1" customHeight="1">
      <c r="B129" s="50"/>
      <c r="C129" s="49"/>
      <c r="D129" s="46"/>
      <c r="E129" s="43" t="e">
        <f t="shared" si="14"/>
        <v>#DIV/0!</v>
      </c>
      <c r="F129" s="45">
        <v>108.5</v>
      </c>
      <c r="G129" s="45"/>
      <c r="H129" s="55" t="e">
        <f t="shared" si="16"/>
        <v>#DIV/0!</v>
      </c>
      <c r="I129" s="45">
        <v>105.1</v>
      </c>
      <c r="J129" s="80"/>
      <c r="K129" s="55" t="e">
        <f t="shared" si="17"/>
        <v>#DIV/0!</v>
      </c>
      <c r="L129" s="43">
        <v>105.4</v>
      </c>
      <c r="M129" s="45"/>
      <c r="N129" s="55" t="e">
        <f t="shared" si="18"/>
        <v>#DIV/0!</v>
      </c>
      <c r="O129" s="46">
        <v>105.5</v>
      </c>
      <c r="P129" s="45"/>
      <c r="Q129" s="55" t="e">
        <f t="shared" si="19"/>
        <v>#DIV/0!</v>
      </c>
      <c r="R129" s="43">
        <v>105.5</v>
      </c>
    </row>
    <row r="130" spans="2:19" ht="30" customHeight="1">
      <c r="B130" s="50" t="s">
        <v>58</v>
      </c>
      <c r="C130" s="49" t="s">
        <v>22</v>
      </c>
      <c r="D130" s="46"/>
      <c r="E130" s="43" t="e">
        <f t="shared" si="14"/>
        <v>#DIV/0!</v>
      </c>
      <c r="F130" s="45">
        <v>108.5</v>
      </c>
      <c r="G130" s="45"/>
      <c r="H130" s="55" t="e">
        <f t="shared" si="16"/>
        <v>#DIV/0!</v>
      </c>
      <c r="I130" s="45">
        <v>105.1</v>
      </c>
      <c r="J130" s="80"/>
      <c r="K130" s="55" t="e">
        <f t="shared" si="17"/>
        <v>#DIV/0!</v>
      </c>
      <c r="L130" s="43">
        <v>105.4</v>
      </c>
      <c r="M130" s="45"/>
      <c r="N130" s="55" t="e">
        <f t="shared" si="18"/>
        <v>#DIV/0!</v>
      </c>
      <c r="O130" s="46">
        <v>105.5</v>
      </c>
      <c r="P130" s="45"/>
      <c r="Q130" s="55" t="e">
        <f t="shared" si="19"/>
        <v>#DIV/0!</v>
      </c>
      <c r="R130" s="43">
        <v>105.5</v>
      </c>
    </row>
    <row r="131" spans="2:19" ht="51.75" hidden="1" customHeight="1">
      <c r="B131" s="24" t="s">
        <v>62</v>
      </c>
      <c r="C131" s="22" t="s">
        <v>15</v>
      </c>
      <c r="D131" s="43">
        <f>D132+D133+D134+D135+D136</f>
        <v>0</v>
      </c>
      <c r="E131" s="43" t="e">
        <f t="shared" si="14"/>
        <v>#DIV/0!</v>
      </c>
      <c r="F131" s="43">
        <v>108.5</v>
      </c>
      <c r="G131" s="43">
        <f t="shared" ref="G131:P131" si="23">G132+G133+G134+G135+G136</f>
        <v>0</v>
      </c>
      <c r="H131" s="54" t="e">
        <f t="shared" si="16"/>
        <v>#DIV/0!</v>
      </c>
      <c r="I131" s="30">
        <v>105.1</v>
      </c>
      <c r="J131" s="79">
        <f t="shared" si="23"/>
        <v>0</v>
      </c>
      <c r="K131" s="54" t="e">
        <f t="shared" si="17"/>
        <v>#DIV/0!</v>
      </c>
      <c r="L131" s="43">
        <v>105.4</v>
      </c>
      <c r="M131" s="43">
        <f t="shared" si="23"/>
        <v>0</v>
      </c>
      <c r="N131" s="54" t="e">
        <f t="shared" si="18"/>
        <v>#DIV/0!</v>
      </c>
      <c r="O131" s="43">
        <v>105.5</v>
      </c>
      <c r="P131" s="43">
        <f t="shared" si="23"/>
        <v>0</v>
      </c>
      <c r="Q131" s="54" t="e">
        <f t="shared" si="19"/>
        <v>#DIV/0!</v>
      </c>
      <c r="R131" s="43">
        <v>105.5</v>
      </c>
    </row>
    <row r="132" spans="2:19" ht="30" hidden="1" customHeight="1">
      <c r="B132" s="50"/>
      <c r="C132" s="49"/>
      <c r="D132" s="46"/>
      <c r="E132" s="43" t="e">
        <f t="shared" si="14"/>
        <v>#DIV/0!</v>
      </c>
      <c r="F132" s="45">
        <v>108.5</v>
      </c>
      <c r="G132" s="45"/>
      <c r="H132" s="55" t="e">
        <f t="shared" si="16"/>
        <v>#DIV/0!</v>
      </c>
      <c r="I132" s="45">
        <v>105.1</v>
      </c>
      <c r="J132" s="80"/>
      <c r="K132" s="55" t="e">
        <f t="shared" si="17"/>
        <v>#DIV/0!</v>
      </c>
      <c r="L132" s="43">
        <v>105.4</v>
      </c>
      <c r="M132" s="45"/>
      <c r="N132" s="55" t="e">
        <f t="shared" si="18"/>
        <v>#DIV/0!</v>
      </c>
      <c r="O132" s="46">
        <v>105.5</v>
      </c>
      <c r="P132" s="45"/>
      <c r="Q132" s="55" t="e">
        <f t="shared" si="19"/>
        <v>#DIV/0!</v>
      </c>
      <c r="R132" s="43">
        <v>105.5</v>
      </c>
    </row>
    <row r="133" spans="2:19" ht="30" hidden="1" customHeight="1">
      <c r="B133" s="50"/>
      <c r="C133" s="49"/>
      <c r="D133" s="46"/>
      <c r="E133" s="43" t="e">
        <f t="shared" si="14"/>
        <v>#DIV/0!</v>
      </c>
      <c r="F133" s="45">
        <v>108.5</v>
      </c>
      <c r="G133" s="45"/>
      <c r="H133" s="55" t="e">
        <f t="shared" si="16"/>
        <v>#DIV/0!</v>
      </c>
      <c r="I133" s="45">
        <v>105.1</v>
      </c>
      <c r="J133" s="80"/>
      <c r="K133" s="55" t="e">
        <f t="shared" si="17"/>
        <v>#DIV/0!</v>
      </c>
      <c r="L133" s="43">
        <v>105.4</v>
      </c>
      <c r="M133" s="45"/>
      <c r="N133" s="55" t="e">
        <f t="shared" si="18"/>
        <v>#DIV/0!</v>
      </c>
      <c r="O133" s="46">
        <v>105.5</v>
      </c>
      <c r="P133" s="45"/>
      <c r="Q133" s="55" t="e">
        <f t="shared" si="19"/>
        <v>#DIV/0!</v>
      </c>
      <c r="R133" s="43">
        <v>105.5</v>
      </c>
    </row>
    <row r="134" spans="2:19" ht="30" hidden="1" customHeight="1">
      <c r="B134" s="50"/>
      <c r="C134" s="49"/>
      <c r="D134" s="46"/>
      <c r="E134" s="43" t="e">
        <f t="shared" si="14"/>
        <v>#DIV/0!</v>
      </c>
      <c r="F134" s="45">
        <v>108.5</v>
      </c>
      <c r="G134" s="45"/>
      <c r="H134" s="55" t="e">
        <f t="shared" si="16"/>
        <v>#DIV/0!</v>
      </c>
      <c r="I134" s="45">
        <v>105.1</v>
      </c>
      <c r="J134" s="80"/>
      <c r="K134" s="55" t="e">
        <f t="shared" si="17"/>
        <v>#DIV/0!</v>
      </c>
      <c r="L134" s="43">
        <v>105.4</v>
      </c>
      <c r="M134" s="45"/>
      <c r="N134" s="55" t="e">
        <f t="shared" si="18"/>
        <v>#DIV/0!</v>
      </c>
      <c r="O134" s="46">
        <v>105.5</v>
      </c>
      <c r="P134" s="45"/>
      <c r="Q134" s="55" t="e">
        <f t="shared" si="19"/>
        <v>#DIV/0!</v>
      </c>
      <c r="R134" s="43">
        <v>105.5</v>
      </c>
    </row>
    <row r="135" spans="2:19" ht="30" hidden="1" customHeight="1">
      <c r="B135" s="50"/>
      <c r="C135" s="49"/>
      <c r="D135" s="46"/>
      <c r="E135" s="43" t="e">
        <f t="shared" si="14"/>
        <v>#DIV/0!</v>
      </c>
      <c r="F135" s="45">
        <v>108.5</v>
      </c>
      <c r="G135" s="45"/>
      <c r="H135" s="55" t="e">
        <f t="shared" si="16"/>
        <v>#DIV/0!</v>
      </c>
      <c r="I135" s="45">
        <v>105.1</v>
      </c>
      <c r="J135" s="80"/>
      <c r="K135" s="55" t="e">
        <f t="shared" si="17"/>
        <v>#DIV/0!</v>
      </c>
      <c r="L135" s="43">
        <v>105.4</v>
      </c>
      <c r="M135" s="45"/>
      <c r="N135" s="55" t="e">
        <f t="shared" si="18"/>
        <v>#DIV/0!</v>
      </c>
      <c r="O135" s="46">
        <v>105.5</v>
      </c>
      <c r="P135" s="45"/>
      <c r="Q135" s="55" t="e">
        <f t="shared" si="19"/>
        <v>#DIV/0!</v>
      </c>
      <c r="R135" s="43">
        <v>105.5</v>
      </c>
    </row>
    <row r="136" spans="2:19" ht="30" hidden="1" customHeight="1">
      <c r="B136" s="50"/>
      <c r="C136" s="49"/>
      <c r="D136" s="46"/>
      <c r="E136" s="43" t="e">
        <f t="shared" si="14"/>
        <v>#DIV/0!</v>
      </c>
      <c r="F136" s="45">
        <v>108.5</v>
      </c>
      <c r="G136" s="45"/>
      <c r="H136" s="55" t="e">
        <f t="shared" si="16"/>
        <v>#DIV/0!</v>
      </c>
      <c r="I136" s="45">
        <v>105.1</v>
      </c>
      <c r="J136" s="80"/>
      <c r="K136" s="55" t="e">
        <f t="shared" si="17"/>
        <v>#DIV/0!</v>
      </c>
      <c r="L136" s="43">
        <v>105.4</v>
      </c>
      <c r="M136" s="45"/>
      <c r="N136" s="55" t="e">
        <f t="shared" si="18"/>
        <v>#DIV/0!</v>
      </c>
      <c r="O136" s="46">
        <v>105.5</v>
      </c>
      <c r="P136" s="45"/>
      <c r="Q136" s="55" t="e">
        <f t="shared" si="19"/>
        <v>#DIV/0!</v>
      </c>
      <c r="R136" s="43">
        <v>105.5</v>
      </c>
    </row>
    <row r="137" spans="2:19" ht="30" hidden="1" customHeight="1">
      <c r="B137" s="50" t="s">
        <v>60</v>
      </c>
      <c r="C137" s="49" t="s">
        <v>22</v>
      </c>
      <c r="D137" s="46"/>
      <c r="E137" s="43" t="e">
        <f t="shared" si="14"/>
        <v>#DIV/0!</v>
      </c>
      <c r="F137" s="45">
        <v>108.5</v>
      </c>
      <c r="G137" s="45"/>
      <c r="H137" s="55" t="e">
        <f t="shared" si="16"/>
        <v>#DIV/0!</v>
      </c>
      <c r="I137" s="45">
        <v>105.1</v>
      </c>
      <c r="J137" s="80"/>
      <c r="K137" s="55" t="e">
        <f t="shared" si="17"/>
        <v>#DIV/0!</v>
      </c>
      <c r="L137" s="43">
        <v>105.4</v>
      </c>
      <c r="M137" s="45"/>
      <c r="N137" s="55" t="e">
        <f t="shared" si="18"/>
        <v>#DIV/0!</v>
      </c>
      <c r="O137" s="46">
        <v>105.5</v>
      </c>
      <c r="P137" s="45"/>
      <c r="Q137" s="55" t="e">
        <f t="shared" si="19"/>
        <v>#DIV/0!</v>
      </c>
      <c r="R137" s="43">
        <v>105.5</v>
      </c>
    </row>
    <row r="138" spans="2:19" ht="29.25" customHeight="1">
      <c r="B138" s="24" t="s">
        <v>122</v>
      </c>
      <c r="C138" s="11" t="s">
        <v>16</v>
      </c>
      <c r="D138" s="43">
        <f>D139+D140+D141+D142+D143+D145+D147+D148+D149</f>
        <v>882</v>
      </c>
      <c r="E138" s="43" t="e">
        <f t="shared" si="14"/>
        <v>#DIV/0!</v>
      </c>
      <c r="F138" s="43">
        <v>108.5</v>
      </c>
      <c r="G138" s="43">
        <f t="shared" ref="G138:P138" si="24">G139+G140+G141+G142+G143+G145+G147+G148+G149</f>
        <v>0</v>
      </c>
      <c r="H138" s="54">
        <f t="shared" si="16"/>
        <v>0</v>
      </c>
      <c r="I138" s="30">
        <v>105.1</v>
      </c>
      <c r="J138" s="79">
        <f t="shared" si="24"/>
        <v>0</v>
      </c>
      <c r="K138" s="54" t="e">
        <f t="shared" si="17"/>
        <v>#DIV/0!</v>
      </c>
      <c r="L138" s="43">
        <v>105.4</v>
      </c>
      <c r="M138" s="43">
        <f t="shared" si="24"/>
        <v>0</v>
      </c>
      <c r="N138" s="54" t="e">
        <f t="shared" si="18"/>
        <v>#DIV/0!</v>
      </c>
      <c r="O138" s="43">
        <v>105.5</v>
      </c>
      <c r="P138" s="43">
        <f t="shared" si="24"/>
        <v>0</v>
      </c>
      <c r="Q138" s="54" t="e">
        <f t="shared" si="19"/>
        <v>#DIV/0!</v>
      </c>
      <c r="R138" s="43">
        <v>105.5</v>
      </c>
    </row>
    <row r="139" spans="2:19" ht="30" customHeight="1">
      <c r="B139" s="50"/>
      <c r="C139" s="64" t="s">
        <v>144</v>
      </c>
      <c r="D139" s="62">
        <v>882</v>
      </c>
      <c r="E139" s="43">
        <f t="shared" ref="E139:E202" si="25">ROUND(D139/S139/F139*10000,1)</f>
        <v>7.8</v>
      </c>
      <c r="F139" s="45">
        <v>108.5</v>
      </c>
      <c r="G139" s="45"/>
      <c r="H139" s="55">
        <f t="shared" ref="H139:H202" si="26">G139/D139/I139*10000</f>
        <v>0</v>
      </c>
      <c r="I139" s="45">
        <v>105.1</v>
      </c>
      <c r="J139" s="80"/>
      <c r="K139" s="55" t="e">
        <f t="shared" ref="K139:K202" si="27">J139/G139/L139*10000</f>
        <v>#DIV/0!</v>
      </c>
      <c r="L139" s="43">
        <v>105.4</v>
      </c>
      <c r="M139" s="45"/>
      <c r="N139" s="55" t="e">
        <f t="shared" ref="N139:N202" si="28">M139/J139/O139*10000</f>
        <v>#DIV/0!</v>
      </c>
      <c r="O139" s="46">
        <v>105.5</v>
      </c>
      <c r="P139" s="45"/>
      <c r="Q139" s="55" t="e">
        <f t="shared" ref="Q139:Q202" si="29">P139/M139/R139*10000</f>
        <v>#DIV/0!</v>
      </c>
      <c r="R139" s="43">
        <v>105.5</v>
      </c>
      <c r="S139" s="42">
        <v>10449</v>
      </c>
    </row>
    <row r="140" spans="2:19" ht="30" hidden="1" customHeight="1">
      <c r="B140" s="50"/>
      <c r="C140" s="49"/>
      <c r="D140" s="46"/>
      <c r="E140" s="43" t="e">
        <f t="shared" si="25"/>
        <v>#DIV/0!</v>
      </c>
      <c r="F140" s="45">
        <v>108.5</v>
      </c>
      <c r="G140" s="45"/>
      <c r="H140" s="55" t="e">
        <f t="shared" si="26"/>
        <v>#DIV/0!</v>
      </c>
      <c r="I140" s="45">
        <v>105.1</v>
      </c>
      <c r="J140" s="80"/>
      <c r="K140" s="55" t="e">
        <f t="shared" si="27"/>
        <v>#DIV/0!</v>
      </c>
      <c r="L140" s="43">
        <v>105.4</v>
      </c>
      <c r="M140" s="45"/>
      <c r="N140" s="55" t="e">
        <f t="shared" si="28"/>
        <v>#DIV/0!</v>
      </c>
      <c r="O140" s="46">
        <v>105.5</v>
      </c>
      <c r="P140" s="45"/>
      <c r="Q140" s="55" t="e">
        <f t="shared" si="29"/>
        <v>#DIV/0!</v>
      </c>
      <c r="R140" s="43">
        <v>105.5</v>
      </c>
    </row>
    <row r="141" spans="2:19" ht="30" hidden="1" customHeight="1">
      <c r="B141" s="50"/>
      <c r="C141" s="49"/>
      <c r="D141" s="46"/>
      <c r="E141" s="43" t="e">
        <f t="shared" si="25"/>
        <v>#DIV/0!</v>
      </c>
      <c r="F141" s="45">
        <v>108.5</v>
      </c>
      <c r="G141" s="45"/>
      <c r="H141" s="55" t="e">
        <f t="shared" si="26"/>
        <v>#DIV/0!</v>
      </c>
      <c r="I141" s="45">
        <v>105.1</v>
      </c>
      <c r="J141" s="80"/>
      <c r="K141" s="55" t="e">
        <f t="shared" si="27"/>
        <v>#DIV/0!</v>
      </c>
      <c r="L141" s="43">
        <v>105.4</v>
      </c>
      <c r="M141" s="45"/>
      <c r="N141" s="55" t="e">
        <f t="shared" si="28"/>
        <v>#DIV/0!</v>
      </c>
      <c r="O141" s="46">
        <v>105.5</v>
      </c>
      <c r="P141" s="45"/>
      <c r="Q141" s="55" t="e">
        <f t="shared" si="29"/>
        <v>#DIV/0!</v>
      </c>
      <c r="R141" s="43">
        <v>105.5</v>
      </c>
    </row>
    <row r="142" spans="2:19" ht="30" hidden="1" customHeight="1">
      <c r="B142" s="50"/>
      <c r="C142" s="49"/>
      <c r="D142" s="46"/>
      <c r="E142" s="43" t="e">
        <f t="shared" si="25"/>
        <v>#DIV/0!</v>
      </c>
      <c r="F142" s="45">
        <v>108.5</v>
      </c>
      <c r="G142" s="45"/>
      <c r="H142" s="55" t="e">
        <f t="shared" si="26"/>
        <v>#DIV/0!</v>
      </c>
      <c r="I142" s="45">
        <v>105.1</v>
      </c>
      <c r="J142" s="80"/>
      <c r="K142" s="55" t="e">
        <f t="shared" si="27"/>
        <v>#DIV/0!</v>
      </c>
      <c r="L142" s="43">
        <v>105.4</v>
      </c>
      <c r="M142" s="45"/>
      <c r="N142" s="55" t="e">
        <f t="shared" si="28"/>
        <v>#DIV/0!</v>
      </c>
      <c r="O142" s="46">
        <v>105.5</v>
      </c>
      <c r="P142" s="45"/>
      <c r="Q142" s="55" t="e">
        <f t="shared" si="29"/>
        <v>#DIV/0!</v>
      </c>
      <c r="R142" s="43">
        <v>105.5</v>
      </c>
    </row>
    <row r="143" spans="2:19" ht="30" hidden="1" customHeight="1">
      <c r="B143" s="50"/>
      <c r="C143" s="49"/>
      <c r="D143" s="46"/>
      <c r="E143" s="43" t="e">
        <f t="shared" si="25"/>
        <v>#DIV/0!</v>
      </c>
      <c r="F143" s="45">
        <v>108.5</v>
      </c>
      <c r="G143" s="45"/>
      <c r="H143" s="55" t="e">
        <f t="shared" si="26"/>
        <v>#DIV/0!</v>
      </c>
      <c r="I143" s="45">
        <v>105.1</v>
      </c>
      <c r="J143" s="80"/>
      <c r="K143" s="55" t="e">
        <f t="shared" si="27"/>
        <v>#DIV/0!</v>
      </c>
      <c r="L143" s="43">
        <v>105.4</v>
      </c>
      <c r="M143" s="45"/>
      <c r="N143" s="55" t="e">
        <f t="shared" si="28"/>
        <v>#DIV/0!</v>
      </c>
      <c r="O143" s="46">
        <v>105.5</v>
      </c>
      <c r="P143" s="45"/>
      <c r="Q143" s="55" t="e">
        <f t="shared" si="29"/>
        <v>#DIV/0!</v>
      </c>
      <c r="R143" s="43">
        <v>105.5</v>
      </c>
    </row>
    <row r="144" spans="2:19" ht="30" hidden="1" customHeight="1">
      <c r="B144" s="50"/>
      <c r="C144" s="49"/>
      <c r="D144" s="46"/>
      <c r="E144" s="43" t="e">
        <f t="shared" si="25"/>
        <v>#DIV/0!</v>
      </c>
      <c r="F144" s="45">
        <v>108.5</v>
      </c>
      <c r="G144" s="45"/>
      <c r="H144" s="55" t="e">
        <f t="shared" si="26"/>
        <v>#DIV/0!</v>
      </c>
      <c r="I144" s="45">
        <v>105.1</v>
      </c>
      <c r="J144" s="80"/>
      <c r="K144" s="55" t="e">
        <f t="shared" si="27"/>
        <v>#DIV/0!</v>
      </c>
      <c r="L144" s="43">
        <v>105.4</v>
      </c>
      <c r="M144" s="45"/>
      <c r="N144" s="55" t="e">
        <f t="shared" si="28"/>
        <v>#DIV/0!</v>
      </c>
      <c r="O144" s="46">
        <v>105.5</v>
      </c>
      <c r="P144" s="45"/>
      <c r="Q144" s="55" t="e">
        <f t="shared" si="29"/>
        <v>#DIV/0!</v>
      </c>
      <c r="R144" s="43">
        <v>105.5</v>
      </c>
    </row>
    <row r="145" spans="2:19" ht="30" hidden="1" customHeight="1">
      <c r="B145" s="50"/>
      <c r="C145" s="49"/>
      <c r="D145" s="46"/>
      <c r="E145" s="43" t="e">
        <f t="shared" si="25"/>
        <v>#DIV/0!</v>
      </c>
      <c r="F145" s="45">
        <v>108.5</v>
      </c>
      <c r="G145" s="45"/>
      <c r="H145" s="55" t="e">
        <f t="shared" si="26"/>
        <v>#DIV/0!</v>
      </c>
      <c r="I145" s="45">
        <v>105.1</v>
      </c>
      <c r="J145" s="80"/>
      <c r="K145" s="55" t="e">
        <f t="shared" si="27"/>
        <v>#DIV/0!</v>
      </c>
      <c r="L145" s="43">
        <v>105.4</v>
      </c>
      <c r="M145" s="45"/>
      <c r="N145" s="55" t="e">
        <f t="shared" si="28"/>
        <v>#DIV/0!</v>
      </c>
      <c r="O145" s="46">
        <v>105.5</v>
      </c>
      <c r="P145" s="45"/>
      <c r="Q145" s="55" t="e">
        <f t="shared" si="29"/>
        <v>#DIV/0!</v>
      </c>
      <c r="R145" s="43">
        <v>105.5</v>
      </c>
    </row>
    <row r="146" spans="2:19" ht="30" hidden="1" customHeight="1">
      <c r="B146" s="50"/>
      <c r="C146" s="49"/>
      <c r="D146" s="46"/>
      <c r="E146" s="43" t="e">
        <f t="shared" si="25"/>
        <v>#DIV/0!</v>
      </c>
      <c r="F146" s="45">
        <v>108.5</v>
      </c>
      <c r="G146" s="45"/>
      <c r="H146" s="55" t="e">
        <f t="shared" si="26"/>
        <v>#DIV/0!</v>
      </c>
      <c r="I146" s="45">
        <v>105.1</v>
      </c>
      <c r="J146" s="80"/>
      <c r="K146" s="55" t="e">
        <f t="shared" si="27"/>
        <v>#DIV/0!</v>
      </c>
      <c r="L146" s="43">
        <v>105.4</v>
      </c>
      <c r="M146" s="45"/>
      <c r="N146" s="55" t="e">
        <f t="shared" si="28"/>
        <v>#DIV/0!</v>
      </c>
      <c r="O146" s="46">
        <v>105.5</v>
      </c>
      <c r="P146" s="45"/>
      <c r="Q146" s="55" t="e">
        <f t="shared" si="29"/>
        <v>#DIV/0!</v>
      </c>
      <c r="R146" s="43">
        <v>105.5</v>
      </c>
    </row>
    <row r="147" spans="2:19" ht="30" hidden="1" customHeight="1">
      <c r="B147" s="50"/>
      <c r="C147" s="49"/>
      <c r="D147" s="46"/>
      <c r="E147" s="43" t="e">
        <f t="shared" si="25"/>
        <v>#DIV/0!</v>
      </c>
      <c r="F147" s="45">
        <v>108.5</v>
      </c>
      <c r="G147" s="45"/>
      <c r="H147" s="55" t="e">
        <f t="shared" si="26"/>
        <v>#DIV/0!</v>
      </c>
      <c r="I147" s="45">
        <v>105.1</v>
      </c>
      <c r="J147" s="80"/>
      <c r="K147" s="55" t="e">
        <f t="shared" si="27"/>
        <v>#DIV/0!</v>
      </c>
      <c r="L147" s="43">
        <v>105.4</v>
      </c>
      <c r="M147" s="45"/>
      <c r="N147" s="55" t="e">
        <f t="shared" si="28"/>
        <v>#DIV/0!</v>
      </c>
      <c r="O147" s="46">
        <v>105.5</v>
      </c>
      <c r="P147" s="45"/>
      <c r="Q147" s="55" t="e">
        <f t="shared" si="29"/>
        <v>#DIV/0!</v>
      </c>
      <c r="R147" s="43">
        <v>105.5</v>
      </c>
    </row>
    <row r="148" spans="2:19" ht="30" hidden="1" customHeight="1">
      <c r="B148" s="50"/>
      <c r="C148" s="49"/>
      <c r="D148" s="46"/>
      <c r="E148" s="43" t="e">
        <f t="shared" si="25"/>
        <v>#DIV/0!</v>
      </c>
      <c r="F148" s="45">
        <v>108.5</v>
      </c>
      <c r="G148" s="45"/>
      <c r="H148" s="55" t="e">
        <f t="shared" si="26"/>
        <v>#DIV/0!</v>
      </c>
      <c r="I148" s="45">
        <v>105.1</v>
      </c>
      <c r="J148" s="80"/>
      <c r="K148" s="55" t="e">
        <f t="shared" si="27"/>
        <v>#DIV/0!</v>
      </c>
      <c r="L148" s="43">
        <v>105.4</v>
      </c>
      <c r="M148" s="45"/>
      <c r="N148" s="55" t="e">
        <f t="shared" si="28"/>
        <v>#DIV/0!</v>
      </c>
      <c r="O148" s="46">
        <v>105.5</v>
      </c>
      <c r="P148" s="45"/>
      <c r="Q148" s="55" t="e">
        <f t="shared" si="29"/>
        <v>#DIV/0!</v>
      </c>
      <c r="R148" s="43">
        <v>105.5</v>
      </c>
    </row>
    <row r="149" spans="2:19" ht="30" hidden="1" customHeight="1">
      <c r="B149" s="50"/>
      <c r="C149" s="49"/>
      <c r="D149" s="46"/>
      <c r="E149" s="43" t="e">
        <f t="shared" si="25"/>
        <v>#DIV/0!</v>
      </c>
      <c r="F149" s="45">
        <v>108.5</v>
      </c>
      <c r="G149" s="45"/>
      <c r="H149" s="55" t="e">
        <f t="shared" si="26"/>
        <v>#DIV/0!</v>
      </c>
      <c r="I149" s="45">
        <v>105.1</v>
      </c>
      <c r="J149" s="80"/>
      <c r="K149" s="55" t="e">
        <f t="shared" si="27"/>
        <v>#DIV/0!</v>
      </c>
      <c r="L149" s="43">
        <v>105.4</v>
      </c>
      <c r="M149" s="45"/>
      <c r="N149" s="55" t="e">
        <f t="shared" si="28"/>
        <v>#DIV/0!</v>
      </c>
      <c r="O149" s="46">
        <v>105.5</v>
      </c>
      <c r="P149" s="45"/>
      <c r="Q149" s="55" t="e">
        <f t="shared" si="29"/>
        <v>#DIV/0!</v>
      </c>
      <c r="R149" s="43">
        <v>105.5</v>
      </c>
    </row>
    <row r="150" spans="2:19" ht="30" customHeight="1">
      <c r="B150" s="50" t="s">
        <v>63</v>
      </c>
      <c r="C150" s="49" t="s">
        <v>22</v>
      </c>
      <c r="D150" s="46">
        <v>882</v>
      </c>
      <c r="E150" s="43" t="e">
        <f t="shared" si="25"/>
        <v>#DIV/0!</v>
      </c>
      <c r="F150" s="45">
        <v>108.5</v>
      </c>
      <c r="G150" s="45"/>
      <c r="H150" s="55">
        <f t="shared" si="26"/>
        <v>0</v>
      </c>
      <c r="I150" s="45">
        <v>105.1</v>
      </c>
      <c r="J150" s="80"/>
      <c r="K150" s="55" t="e">
        <f t="shared" si="27"/>
        <v>#DIV/0!</v>
      </c>
      <c r="L150" s="43">
        <v>105.4</v>
      </c>
      <c r="M150" s="45"/>
      <c r="N150" s="55" t="e">
        <f t="shared" si="28"/>
        <v>#DIV/0!</v>
      </c>
      <c r="O150" s="46">
        <v>105.5</v>
      </c>
      <c r="P150" s="45"/>
      <c r="Q150" s="55" t="e">
        <f t="shared" si="29"/>
        <v>#DIV/0!</v>
      </c>
      <c r="R150" s="43">
        <v>105.5</v>
      </c>
    </row>
    <row r="151" spans="2:19" ht="45.75" hidden="1" customHeight="1">
      <c r="B151" s="24" t="s">
        <v>64</v>
      </c>
      <c r="C151" s="11" t="s">
        <v>65</v>
      </c>
      <c r="D151" s="43">
        <f>D152+D153</f>
        <v>0</v>
      </c>
      <c r="E151" s="43" t="e">
        <f t="shared" si="25"/>
        <v>#DIV/0!</v>
      </c>
      <c r="F151" s="43">
        <v>108.5</v>
      </c>
      <c r="G151" s="43">
        <f t="shared" ref="G151:P151" si="30">G152+G153</f>
        <v>0</v>
      </c>
      <c r="H151" s="54" t="e">
        <f t="shared" si="26"/>
        <v>#DIV/0!</v>
      </c>
      <c r="I151" s="30">
        <v>105.1</v>
      </c>
      <c r="J151" s="79">
        <f t="shared" si="30"/>
        <v>0</v>
      </c>
      <c r="K151" s="54" t="e">
        <f t="shared" si="27"/>
        <v>#DIV/0!</v>
      </c>
      <c r="L151" s="43">
        <v>105.4</v>
      </c>
      <c r="M151" s="43">
        <f t="shared" si="30"/>
        <v>0</v>
      </c>
      <c r="N151" s="54" t="e">
        <f t="shared" si="28"/>
        <v>#DIV/0!</v>
      </c>
      <c r="O151" s="43">
        <v>105.5</v>
      </c>
      <c r="P151" s="43">
        <f t="shared" si="30"/>
        <v>0</v>
      </c>
      <c r="Q151" s="54" t="e">
        <f t="shared" si="29"/>
        <v>#DIV/0!</v>
      </c>
      <c r="R151" s="43">
        <v>105.5</v>
      </c>
    </row>
    <row r="152" spans="2:19" ht="30" hidden="1" customHeight="1">
      <c r="B152" s="50"/>
      <c r="C152" s="49"/>
      <c r="D152" s="46"/>
      <c r="E152" s="43" t="e">
        <f t="shared" si="25"/>
        <v>#DIV/0!</v>
      </c>
      <c r="F152" s="45">
        <v>108.5</v>
      </c>
      <c r="G152" s="45"/>
      <c r="H152" s="55" t="e">
        <f t="shared" si="26"/>
        <v>#DIV/0!</v>
      </c>
      <c r="I152" s="45">
        <v>105.1</v>
      </c>
      <c r="J152" s="80"/>
      <c r="K152" s="55" t="e">
        <f t="shared" si="27"/>
        <v>#DIV/0!</v>
      </c>
      <c r="L152" s="43">
        <v>105.4</v>
      </c>
      <c r="M152" s="45"/>
      <c r="N152" s="55" t="e">
        <f t="shared" si="28"/>
        <v>#DIV/0!</v>
      </c>
      <c r="O152" s="46">
        <v>105.5</v>
      </c>
      <c r="P152" s="45"/>
      <c r="Q152" s="55" t="e">
        <f t="shared" si="29"/>
        <v>#DIV/0!</v>
      </c>
      <c r="R152" s="43">
        <v>105.5</v>
      </c>
    </row>
    <row r="153" spans="2:19" ht="30" hidden="1" customHeight="1">
      <c r="B153" s="50"/>
      <c r="C153" s="49"/>
      <c r="D153" s="46"/>
      <c r="E153" s="43" t="e">
        <f t="shared" si="25"/>
        <v>#DIV/0!</v>
      </c>
      <c r="F153" s="45">
        <v>108.5</v>
      </c>
      <c r="G153" s="45"/>
      <c r="H153" s="55" t="e">
        <f t="shared" si="26"/>
        <v>#DIV/0!</v>
      </c>
      <c r="I153" s="45">
        <v>105.1</v>
      </c>
      <c r="J153" s="80"/>
      <c r="K153" s="55" t="e">
        <f t="shared" si="27"/>
        <v>#DIV/0!</v>
      </c>
      <c r="L153" s="43">
        <v>105.4</v>
      </c>
      <c r="M153" s="45"/>
      <c r="N153" s="55" t="e">
        <f t="shared" si="28"/>
        <v>#DIV/0!</v>
      </c>
      <c r="O153" s="46">
        <v>105.5</v>
      </c>
      <c r="P153" s="45"/>
      <c r="Q153" s="55" t="e">
        <f t="shared" si="29"/>
        <v>#DIV/0!</v>
      </c>
      <c r="R153" s="43">
        <v>105.5</v>
      </c>
    </row>
    <row r="154" spans="2:19" ht="30" hidden="1" customHeight="1">
      <c r="B154" s="50" t="s">
        <v>66</v>
      </c>
      <c r="C154" s="49" t="s">
        <v>22</v>
      </c>
      <c r="D154" s="46"/>
      <c r="E154" s="43" t="e">
        <f t="shared" si="25"/>
        <v>#DIV/0!</v>
      </c>
      <c r="F154" s="45">
        <v>108.5</v>
      </c>
      <c r="G154" s="45"/>
      <c r="H154" s="55" t="e">
        <f t="shared" si="26"/>
        <v>#DIV/0!</v>
      </c>
      <c r="I154" s="45">
        <v>105.1</v>
      </c>
      <c r="J154" s="80"/>
      <c r="K154" s="55" t="e">
        <f t="shared" si="27"/>
        <v>#DIV/0!</v>
      </c>
      <c r="L154" s="43">
        <v>105.4</v>
      </c>
      <c r="M154" s="45"/>
      <c r="N154" s="55" t="e">
        <f t="shared" si="28"/>
        <v>#DIV/0!</v>
      </c>
      <c r="O154" s="46">
        <v>105.5</v>
      </c>
      <c r="P154" s="45"/>
      <c r="Q154" s="55" t="e">
        <f t="shared" si="29"/>
        <v>#DIV/0!</v>
      </c>
      <c r="R154" s="43">
        <v>105.5</v>
      </c>
    </row>
    <row r="155" spans="2:19" ht="29.25">
      <c r="B155" s="24" t="s">
        <v>67</v>
      </c>
      <c r="C155" s="11" t="s">
        <v>17</v>
      </c>
      <c r="D155" s="43">
        <f>D156+D157</f>
        <v>374</v>
      </c>
      <c r="E155" s="43">
        <f t="shared" si="25"/>
        <v>114.9</v>
      </c>
      <c r="F155" s="43">
        <v>108.5</v>
      </c>
      <c r="G155" s="43">
        <f t="shared" ref="G155:P155" si="31">G156+G157</f>
        <v>400.4</v>
      </c>
      <c r="H155" s="54">
        <f t="shared" si="26"/>
        <v>101.86377119829854</v>
      </c>
      <c r="I155" s="30">
        <v>105.1</v>
      </c>
      <c r="J155" s="79">
        <f t="shared" si="31"/>
        <v>423</v>
      </c>
      <c r="K155" s="54">
        <f t="shared" si="27"/>
        <v>100.23183647472074</v>
      </c>
      <c r="L155" s="43">
        <v>105.4</v>
      </c>
      <c r="M155" s="43">
        <f t="shared" si="31"/>
        <v>449</v>
      </c>
      <c r="N155" s="54">
        <f t="shared" si="28"/>
        <v>100.61286455357244</v>
      </c>
      <c r="O155" s="43">
        <v>105.5</v>
      </c>
      <c r="P155" s="43">
        <f t="shared" si="31"/>
        <v>480</v>
      </c>
      <c r="Q155" s="54">
        <f t="shared" si="29"/>
        <v>101.33102523775848</v>
      </c>
      <c r="R155" s="43">
        <v>105.5</v>
      </c>
      <c r="S155" s="42">
        <v>300</v>
      </c>
    </row>
    <row r="156" spans="2:19" ht="30" customHeight="1">
      <c r="B156" s="50"/>
      <c r="C156" s="65" t="s">
        <v>156</v>
      </c>
      <c r="D156" s="60">
        <v>374</v>
      </c>
      <c r="E156" s="43">
        <f t="shared" si="25"/>
        <v>114.9</v>
      </c>
      <c r="F156" s="45">
        <v>108.5</v>
      </c>
      <c r="G156" s="45">
        <v>400.4</v>
      </c>
      <c r="H156" s="55">
        <f t="shared" si="26"/>
        <v>101.86377119829854</v>
      </c>
      <c r="I156" s="45">
        <v>105.1</v>
      </c>
      <c r="J156" s="80">
        <v>423</v>
      </c>
      <c r="K156" s="55">
        <f t="shared" si="27"/>
        <v>100.23183647472074</v>
      </c>
      <c r="L156" s="43">
        <v>105.4</v>
      </c>
      <c r="M156" s="45">
        <v>449</v>
      </c>
      <c r="N156" s="55">
        <f t="shared" si="28"/>
        <v>100.61286455357244</v>
      </c>
      <c r="O156" s="46">
        <v>105.5</v>
      </c>
      <c r="P156" s="45">
        <v>480</v>
      </c>
      <c r="Q156" s="55">
        <f t="shared" si="29"/>
        <v>101.33102523775848</v>
      </c>
      <c r="R156" s="43">
        <v>105.5</v>
      </c>
      <c r="S156" s="42">
        <v>300</v>
      </c>
    </row>
    <row r="157" spans="2:19" ht="30" hidden="1" customHeight="1">
      <c r="B157" s="50"/>
      <c r="C157" s="49"/>
      <c r="D157" s="46"/>
      <c r="E157" s="43" t="e">
        <f t="shared" si="25"/>
        <v>#DIV/0!</v>
      </c>
      <c r="F157" s="45">
        <v>108.5</v>
      </c>
      <c r="G157" s="45"/>
      <c r="H157" s="55" t="e">
        <f t="shared" si="26"/>
        <v>#DIV/0!</v>
      </c>
      <c r="I157" s="45">
        <v>105.1</v>
      </c>
      <c r="J157" s="80"/>
      <c r="K157" s="55" t="e">
        <f t="shared" si="27"/>
        <v>#DIV/0!</v>
      </c>
      <c r="L157" s="43">
        <v>105.4</v>
      </c>
      <c r="M157" s="45"/>
      <c r="N157" s="55" t="e">
        <f t="shared" si="28"/>
        <v>#DIV/0!</v>
      </c>
      <c r="O157" s="46">
        <v>105.5</v>
      </c>
      <c r="P157" s="45"/>
      <c r="Q157" s="55" t="e">
        <f t="shared" si="29"/>
        <v>#DIV/0!</v>
      </c>
      <c r="R157" s="43">
        <v>105.5</v>
      </c>
    </row>
    <row r="158" spans="2:19" ht="30" customHeight="1">
      <c r="B158" s="50" t="s">
        <v>68</v>
      </c>
      <c r="C158" s="49" t="s">
        <v>22</v>
      </c>
      <c r="D158" s="46"/>
      <c r="E158" s="43" t="e">
        <f t="shared" si="25"/>
        <v>#DIV/0!</v>
      </c>
      <c r="F158" s="45">
        <v>108.5</v>
      </c>
      <c r="G158" s="45"/>
      <c r="H158" s="55" t="e">
        <f t="shared" si="26"/>
        <v>#DIV/0!</v>
      </c>
      <c r="I158" s="45">
        <v>105.1</v>
      </c>
      <c r="J158" s="80"/>
      <c r="K158" s="55" t="e">
        <f t="shared" si="27"/>
        <v>#DIV/0!</v>
      </c>
      <c r="L158" s="43">
        <v>105.4</v>
      </c>
      <c r="M158" s="45"/>
      <c r="N158" s="55" t="e">
        <f t="shared" si="28"/>
        <v>#DIV/0!</v>
      </c>
      <c r="O158" s="46">
        <v>105.5</v>
      </c>
      <c r="P158" s="45"/>
      <c r="Q158" s="55" t="e">
        <f t="shared" si="29"/>
        <v>#DIV/0!</v>
      </c>
      <c r="R158" s="43">
        <v>105.5</v>
      </c>
    </row>
    <row r="159" spans="2:19" ht="30" hidden="1" customHeight="1">
      <c r="B159" s="24" t="s">
        <v>69</v>
      </c>
      <c r="C159" s="11" t="s">
        <v>18</v>
      </c>
      <c r="D159" s="43">
        <f>D160</f>
        <v>0</v>
      </c>
      <c r="E159" s="43" t="e">
        <f t="shared" si="25"/>
        <v>#DIV/0!</v>
      </c>
      <c r="F159" s="43">
        <v>108.5</v>
      </c>
      <c r="G159" s="43">
        <f t="shared" ref="G159:P159" si="32">G160</f>
        <v>0</v>
      </c>
      <c r="H159" s="54" t="e">
        <f t="shared" si="26"/>
        <v>#DIV/0!</v>
      </c>
      <c r="I159" s="30">
        <v>105.1</v>
      </c>
      <c r="J159" s="79">
        <f t="shared" si="32"/>
        <v>0</v>
      </c>
      <c r="K159" s="54" t="e">
        <f t="shared" si="27"/>
        <v>#DIV/0!</v>
      </c>
      <c r="L159" s="43">
        <v>105.4</v>
      </c>
      <c r="M159" s="43">
        <f t="shared" si="32"/>
        <v>0</v>
      </c>
      <c r="N159" s="54" t="e">
        <f t="shared" si="28"/>
        <v>#DIV/0!</v>
      </c>
      <c r="O159" s="43">
        <v>105.5</v>
      </c>
      <c r="P159" s="43">
        <f t="shared" si="32"/>
        <v>0</v>
      </c>
      <c r="Q159" s="54" t="e">
        <f t="shared" si="29"/>
        <v>#DIV/0!</v>
      </c>
      <c r="R159" s="43">
        <v>105.5</v>
      </c>
    </row>
    <row r="160" spans="2:19" ht="30" hidden="1" customHeight="1">
      <c r="B160" s="50"/>
      <c r="C160" s="49"/>
      <c r="D160" s="46"/>
      <c r="E160" s="43" t="e">
        <f t="shared" si="25"/>
        <v>#DIV/0!</v>
      </c>
      <c r="F160" s="45">
        <v>106.7</v>
      </c>
      <c r="G160" s="45"/>
      <c r="H160" s="55" t="e">
        <f t="shared" si="26"/>
        <v>#DIV/0!</v>
      </c>
      <c r="I160" s="45">
        <v>105.1</v>
      </c>
      <c r="J160" s="80"/>
      <c r="K160" s="55" t="e">
        <f t="shared" si="27"/>
        <v>#DIV/0!</v>
      </c>
      <c r="L160" s="43">
        <v>105.4</v>
      </c>
      <c r="M160" s="45"/>
      <c r="N160" s="55" t="e">
        <f t="shared" si="28"/>
        <v>#DIV/0!</v>
      </c>
      <c r="O160" s="46">
        <v>105.5</v>
      </c>
      <c r="P160" s="45"/>
      <c r="Q160" s="55" t="e">
        <f t="shared" si="29"/>
        <v>#DIV/0!</v>
      </c>
      <c r="R160" s="43">
        <v>105.5</v>
      </c>
    </row>
    <row r="161" spans="2:19" ht="30" hidden="1" customHeight="1">
      <c r="B161" s="50" t="s">
        <v>70</v>
      </c>
      <c r="C161" s="49" t="s">
        <v>22</v>
      </c>
      <c r="D161" s="46"/>
      <c r="E161" s="43" t="e">
        <f t="shared" si="25"/>
        <v>#DIV/0!</v>
      </c>
      <c r="F161" s="45">
        <v>106.7</v>
      </c>
      <c r="G161" s="45"/>
      <c r="H161" s="55" t="e">
        <f t="shared" si="26"/>
        <v>#DIV/0!</v>
      </c>
      <c r="I161" s="45">
        <v>105.1</v>
      </c>
      <c r="J161" s="80"/>
      <c r="K161" s="55" t="e">
        <f t="shared" si="27"/>
        <v>#DIV/0!</v>
      </c>
      <c r="L161" s="43">
        <v>105.4</v>
      </c>
      <c r="M161" s="45"/>
      <c r="N161" s="55" t="e">
        <f t="shared" si="28"/>
        <v>#DIV/0!</v>
      </c>
      <c r="O161" s="46">
        <v>105.5</v>
      </c>
      <c r="P161" s="45"/>
      <c r="Q161" s="55" t="e">
        <f t="shared" si="29"/>
        <v>#DIV/0!</v>
      </c>
      <c r="R161" s="43">
        <v>105.5</v>
      </c>
    </row>
    <row r="162" spans="2:19" ht="30" hidden="1" customHeight="1">
      <c r="B162" s="24" t="s">
        <v>71</v>
      </c>
      <c r="C162" s="11" t="s">
        <v>131</v>
      </c>
      <c r="D162" s="43">
        <f>D163</f>
        <v>0</v>
      </c>
      <c r="E162" s="43" t="e">
        <f t="shared" si="25"/>
        <v>#DIV/0!</v>
      </c>
      <c r="F162" s="43">
        <v>106.7</v>
      </c>
      <c r="G162" s="43">
        <f t="shared" ref="G162:P162" si="33">G163</f>
        <v>0</v>
      </c>
      <c r="H162" s="54" t="e">
        <f t="shared" si="26"/>
        <v>#DIV/0!</v>
      </c>
      <c r="I162" s="30">
        <v>105.1</v>
      </c>
      <c r="J162" s="79">
        <f t="shared" si="33"/>
        <v>0</v>
      </c>
      <c r="K162" s="54" t="e">
        <f t="shared" si="27"/>
        <v>#DIV/0!</v>
      </c>
      <c r="L162" s="43">
        <v>105.4</v>
      </c>
      <c r="M162" s="43">
        <f t="shared" si="33"/>
        <v>0</v>
      </c>
      <c r="N162" s="54" t="e">
        <f t="shared" si="28"/>
        <v>#DIV/0!</v>
      </c>
      <c r="O162" s="43">
        <v>105.5</v>
      </c>
      <c r="P162" s="43">
        <f t="shared" si="33"/>
        <v>0</v>
      </c>
      <c r="Q162" s="54" t="e">
        <f t="shared" si="29"/>
        <v>#DIV/0!</v>
      </c>
      <c r="R162" s="43">
        <v>105.5</v>
      </c>
    </row>
    <row r="163" spans="2:19" ht="30" hidden="1" customHeight="1">
      <c r="B163" s="50"/>
      <c r="C163" s="64"/>
      <c r="D163" s="62"/>
      <c r="E163" s="43" t="e">
        <f t="shared" si="25"/>
        <v>#DIV/0!</v>
      </c>
      <c r="F163" s="45">
        <v>108.5</v>
      </c>
      <c r="G163" s="45"/>
      <c r="H163" s="55" t="e">
        <f t="shared" si="26"/>
        <v>#DIV/0!</v>
      </c>
      <c r="I163" s="45">
        <v>105.1</v>
      </c>
      <c r="J163" s="80"/>
      <c r="K163" s="55" t="e">
        <f t="shared" si="27"/>
        <v>#DIV/0!</v>
      </c>
      <c r="L163" s="43">
        <v>105.4</v>
      </c>
      <c r="M163" s="45"/>
      <c r="N163" s="55" t="e">
        <f t="shared" si="28"/>
        <v>#DIV/0!</v>
      </c>
      <c r="O163" s="46">
        <v>105.5</v>
      </c>
      <c r="P163" s="45"/>
      <c r="Q163" s="55" t="e">
        <f t="shared" si="29"/>
        <v>#DIV/0!</v>
      </c>
      <c r="R163" s="43">
        <v>105.5</v>
      </c>
    </row>
    <row r="164" spans="2:19" ht="30" hidden="1" customHeight="1">
      <c r="B164" s="25" t="s">
        <v>72</v>
      </c>
      <c r="C164" s="49" t="s">
        <v>22</v>
      </c>
      <c r="D164" s="46"/>
      <c r="E164" s="43" t="e">
        <f t="shared" si="25"/>
        <v>#DIV/0!</v>
      </c>
      <c r="F164" s="45">
        <v>108.5</v>
      </c>
      <c r="G164" s="45"/>
      <c r="H164" s="55" t="e">
        <f t="shared" si="26"/>
        <v>#DIV/0!</v>
      </c>
      <c r="I164" s="45">
        <v>105.1</v>
      </c>
      <c r="J164" s="80"/>
      <c r="K164" s="55" t="e">
        <f t="shared" si="27"/>
        <v>#DIV/0!</v>
      </c>
      <c r="L164" s="43">
        <v>105.4</v>
      </c>
      <c r="M164" s="45"/>
      <c r="N164" s="55" t="e">
        <f t="shared" si="28"/>
        <v>#DIV/0!</v>
      </c>
      <c r="O164" s="46">
        <v>105.5</v>
      </c>
      <c r="P164" s="45"/>
      <c r="Q164" s="55" t="e">
        <f t="shared" si="29"/>
        <v>#DIV/0!</v>
      </c>
      <c r="R164" s="43">
        <v>105.5</v>
      </c>
    </row>
    <row r="165" spans="2:19" ht="30" customHeight="1">
      <c r="B165" s="24" t="s">
        <v>73</v>
      </c>
      <c r="C165" s="11" t="s">
        <v>74</v>
      </c>
      <c r="D165" s="43">
        <f>D166</f>
        <v>954</v>
      </c>
      <c r="E165" s="43">
        <f t="shared" si="25"/>
        <v>1542.6</v>
      </c>
      <c r="F165" s="43">
        <v>108.5</v>
      </c>
      <c r="G165" s="43">
        <f t="shared" ref="G165:P165" si="34">G166</f>
        <v>1011</v>
      </c>
      <c r="H165" s="54">
        <f t="shared" si="26"/>
        <v>100.83239083472466</v>
      </c>
      <c r="I165" s="30">
        <v>105.1</v>
      </c>
      <c r="J165" s="79">
        <f t="shared" si="34"/>
        <v>0</v>
      </c>
      <c r="K165" s="54">
        <f t="shared" si="27"/>
        <v>0</v>
      </c>
      <c r="L165" s="43">
        <v>105.4</v>
      </c>
      <c r="M165" s="43">
        <f t="shared" si="34"/>
        <v>0</v>
      </c>
      <c r="N165" s="54" t="e">
        <f t="shared" si="28"/>
        <v>#DIV/0!</v>
      </c>
      <c r="O165" s="43">
        <v>105.5</v>
      </c>
      <c r="P165" s="43">
        <f t="shared" si="34"/>
        <v>0</v>
      </c>
      <c r="Q165" s="54" t="e">
        <f t="shared" si="29"/>
        <v>#DIV/0!</v>
      </c>
      <c r="R165" s="43">
        <v>105.5</v>
      </c>
      <c r="S165" s="42">
        <v>57</v>
      </c>
    </row>
    <row r="166" spans="2:19" s="12" customFormat="1" ht="30" customHeight="1">
      <c r="B166" s="50"/>
      <c r="C166" s="65" t="s">
        <v>145</v>
      </c>
      <c r="D166" s="60">
        <v>954</v>
      </c>
      <c r="E166" s="43">
        <f t="shared" si="25"/>
        <v>1542.6</v>
      </c>
      <c r="F166" s="45">
        <v>108.5</v>
      </c>
      <c r="G166" s="45">
        <v>1011</v>
      </c>
      <c r="H166" s="55">
        <f t="shared" si="26"/>
        <v>100.83239083472466</v>
      </c>
      <c r="I166" s="45">
        <v>105.1</v>
      </c>
      <c r="J166" s="80"/>
      <c r="K166" s="55">
        <f t="shared" si="27"/>
        <v>0</v>
      </c>
      <c r="L166" s="43">
        <v>105.4</v>
      </c>
      <c r="M166" s="45"/>
      <c r="N166" s="55" t="e">
        <f t="shared" si="28"/>
        <v>#DIV/0!</v>
      </c>
      <c r="O166" s="46">
        <v>105.5</v>
      </c>
      <c r="P166" s="45"/>
      <c r="Q166" s="55" t="e">
        <f t="shared" si="29"/>
        <v>#DIV/0!</v>
      </c>
      <c r="R166" s="43">
        <v>105.5</v>
      </c>
      <c r="S166" s="12">
        <v>57</v>
      </c>
    </row>
    <row r="167" spans="2:19" s="12" customFormat="1" ht="30" customHeight="1">
      <c r="B167" s="50" t="s">
        <v>75</v>
      </c>
      <c r="C167" s="49" t="s">
        <v>22</v>
      </c>
      <c r="D167" s="46"/>
      <c r="E167" s="43" t="e">
        <f t="shared" si="25"/>
        <v>#DIV/0!</v>
      </c>
      <c r="F167" s="45">
        <v>108.5</v>
      </c>
      <c r="G167" s="45"/>
      <c r="H167" s="55" t="e">
        <f t="shared" si="26"/>
        <v>#DIV/0!</v>
      </c>
      <c r="I167" s="45">
        <v>105.1</v>
      </c>
      <c r="J167" s="80"/>
      <c r="K167" s="55" t="e">
        <f t="shared" si="27"/>
        <v>#DIV/0!</v>
      </c>
      <c r="L167" s="43">
        <v>105.4</v>
      </c>
      <c r="M167" s="45"/>
      <c r="N167" s="55" t="e">
        <f t="shared" si="28"/>
        <v>#DIV/0!</v>
      </c>
      <c r="O167" s="46">
        <v>105.5</v>
      </c>
      <c r="P167" s="45"/>
      <c r="Q167" s="55" t="e">
        <f t="shared" si="29"/>
        <v>#DIV/0!</v>
      </c>
      <c r="R167" s="43">
        <v>105.5</v>
      </c>
    </row>
    <row r="168" spans="2:19" s="12" customFormat="1" ht="45" customHeight="1">
      <c r="B168" s="24" t="s">
        <v>76</v>
      </c>
      <c r="C168" s="11" t="s">
        <v>77</v>
      </c>
      <c r="D168" s="43">
        <f>D169</f>
        <v>2625</v>
      </c>
      <c r="E168" s="43">
        <f t="shared" si="25"/>
        <v>5.2</v>
      </c>
      <c r="F168" s="43">
        <v>108.5</v>
      </c>
      <c r="G168" s="43">
        <f t="shared" ref="G168:P168" si="35">G169</f>
        <v>2800</v>
      </c>
      <c r="H168" s="54">
        <f t="shared" si="26"/>
        <v>101.4906438312718</v>
      </c>
      <c r="I168" s="30">
        <v>105.1</v>
      </c>
      <c r="J168" s="79">
        <f t="shared" si="35"/>
        <v>3000</v>
      </c>
      <c r="K168" s="54">
        <f t="shared" si="27"/>
        <v>101.65356465166711</v>
      </c>
      <c r="L168" s="43">
        <v>105.4</v>
      </c>
      <c r="M168" s="43">
        <f t="shared" si="35"/>
        <v>0</v>
      </c>
      <c r="N168" s="54">
        <f t="shared" si="28"/>
        <v>0</v>
      </c>
      <c r="O168" s="43">
        <v>105.5</v>
      </c>
      <c r="P168" s="43">
        <f t="shared" si="35"/>
        <v>3000</v>
      </c>
      <c r="Q168" s="54" t="e">
        <f t="shared" si="29"/>
        <v>#DIV/0!</v>
      </c>
      <c r="R168" s="43">
        <v>105.5</v>
      </c>
      <c r="S168" s="12">
        <v>46083</v>
      </c>
    </row>
    <row r="169" spans="2:19" s="12" customFormat="1" ht="30" customHeight="1">
      <c r="B169" s="50"/>
      <c r="C169" s="64" t="s">
        <v>146</v>
      </c>
      <c r="D169" s="62">
        <v>2625</v>
      </c>
      <c r="E169" s="43">
        <f t="shared" si="25"/>
        <v>5.2</v>
      </c>
      <c r="F169" s="45">
        <v>108.5</v>
      </c>
      <c r="G169" s="45">
        <v>2800</v>
      </c>
      <c r="H169" s="55">
        <f t="shared" si="26"/>
        <v>101.4906438312718</v>
      </c>
      <c r="I169" s="45">
        <v>105.1</v>
      </c>
      <c r="J169" s="80">
        <v>3000</v>
      </c>
      <c r="K169" s="55">
        <f t="shared" si="27"/>
        <v>101.65356465166711</v>
      </c>
      <c r="L169" s="43">
        <v>105.4</v>
      </c>
      <c r="M169" s="45"/>
      <c r="N169" s="55">
        <f t="shared" si="28"/>
        <v>0</v>
      </c>
      <c r="O169" s="46">
        <v>105.5</v>
      </c>
      <c r="P169" s="45">
        <v>3000</v>
      </c>
      <c r="Q169" s="55" t="e">
        <f t="shared" si="29"/>
        <v>#DIV/0!</v>
      </c>
      <c r="R169" s="43">
        <v>105.5</v>
      </c>
      <c r="S169" s="12">
        <v>46083</v>
      </c>
    </row>
    <row r="170" spans="2:19" s="12" customFormat="1" ht="30" customHeight="1">
      <c r="B170" s="23" t="s">
        <v>78</v>
      </c>
      <c r="C170" s="49" t="s">
        <v>22</v>
      </c>
      <c r="D170" s="46">
        <v>930</v>
      </c>
      <c r="E170" s="43">
        <f t="shared" si="25"/>
        <v>1.9</v>
      </c>
      <c r="F170" s="45">
        <v>108.5</v>
      </c>
      <c r="G170" s="45"/>
      <c r="H170" s="55">
        <f t="shared" si="26"/>
        <v>0</v>
      </c>
      <c r="I170" s="45">
        <v>105.1</v>
      </c>
      <c r="J170" s="80"/>
      <c r="K170" s="55" t="e">
        <f t="shared" si="27"/>
        <v>#DIV/0!</v>
      </c>
      <c r="L170" s="43">
        <v>105.4</v>
      </c>
      <c r="M170" s="45"/>
      <c r="N170" s="55" t="e">
        <f t="shared" si="28"/>
        <v>#DIV/0!</v>
      </c>
      <c r="O170" s="46">
        <v>105.5</v>
      </c>
      <c r="P170" s="45"/>
      <c r="Q170" s="55" t="e">
        <f t="shared" si="29"/>
        <v>#DIV/0!</v>
      </c>
      <c r="R170" s="43">
        <v>105.5</v>
      </c>
      <c r="S170" s="12">
        <v>45666</v>
      </c>
    </row>
    <row r="171" spans="2:19" s="12" customFormat="1" ht="60.75" customHeight="1">
      <c r="B171" s="21" t="s">
        <v>79</v>
      </c>
      <c r="C171" s="11" t="s">
        <v>132</v>
      </c>
      <c r="D171" s="43">
        <f>D172+D173+D174+D175</f>
        <v>17114.7</v>
      </c>
      <c r="E171" s="43">
        <f t="shared" si="25"/>
        <v>426.4</v>
      </c>
      <c r="F171" s="43">
        <v>108.5</v>
      </c>
      <c r="G171" s="43">
        <f t="shared" ref="G171:P171" si="36">G172+G173+G174+G175</f>
        <v>8427.5299999999988</v>
      </c>
      <c r="H171" s="55">
        <f t="shared" si="26"/>
        <v>46.852017871005515</v>
      </c>
      <c r="I171" s="43">
        <v>105.1</v>
      </c>
      <c r="J171" s="43">
        <f t="shared" si="36"/>
        <v>460</v>
      </c>
      <c r="K171" s="55">
        <f t="shared" si="27"/>
        <v>5.178654215068442</v>
      </c>
      <c r="L171" s="43">
        <v>105.4</v>
      </c>
      <c r="M171" s="43">
        <f t="shared" si="36"/>
        <v>16494.8</v>
      </c>
      <c r="N171" s="55">
        <f t="shared" si="28"/>
        <v>3398.8872862147123</v>
      </c>
      <c r="O171" s="43">
        <v>105.5</v>
      </c>
      <c r="P171" s="43">
        <f t="shared" si="36"/>
        <v>33320</v>
      </c>
      <c r="Q171" s="55">
        <f t="shared" si="29"/>
        <v>191.47209052929162</v>
      </c>
      <c r="R171" s="43">
        <v>105.5</v>
      </c>
      <c r="S171" s="12">
        <v>3698.9</v>
      </c>
    </row>
    <row r="172" spans="2:19" s="37" customFormat="1" ht="21.75" customHeight="1">
      <c r="B172" s="38"/>
      <c r="C172" s="34" t="s">
        <v>164</v>
      </c>
      <c r="D172" s="31">
        <v>415</v>
      </c>
      <c r="E172" s="43">
        <f t="shared" si="25"/>
        <v>23.7</v>
      </c>
      <c r="F172" s="31">
        <v>108.5</v>
      </c>
      <c r="G172" s="31">
        <v>430</v>
      </c>
      <c r="H172" s="55">
        <f t="shared" si="26"/>
        <v>98.58654408308783</v>
      </c>
      <c r="I172" s="45">
        <v>105.1</v>
      </c>
      <c r="J172" s="79">
        <v>460</v>
      </c>
      <c r="K172" s="55">
        <f t="shared" si="27"/>
        <v>101.49596222585056</v>
      </c>
      <c r="L172" s="43">
        <v>105.4</v>
      </c>
      <c r="M172" s="46">
        <v>490</v>
      </c>
      <c r="N172" s="55">
        <f t="shared" si="28"/>
        <v>100.96847310941686</v>
      </c>
      <c r="O172" s="46">
        <v>105.5</v>
      </c>
      <c r="P172" s="46">
        <v>520</v>
      </c>
      <c r="Q172" s="55">
        <f t="shared" si="29"/>
        <v>100.58999903278848</v>
      </c>
      <c r="R172" s="43">
        <v>105.5</v>
      </c>
      <c r="S172" s="37">
        <v>1614</v>
      </c>
    </row>
    <row r="173" spans="2:19" s="37" customFormat="1" ht="42" customHeight="1">
      <c r="B173" s="38"/>
      <c r="C173" s="49" t="s">
        <v>163</v>
      </c>
      <c r="D173" s="46">
        <v>6772.7</v>
      </c>
      <c r="E173" s="43" t="e">
        <f t="shared" si="25"/>
        <v>#DIV/0!</v>
      </c>
      <c r="F173" s="31">
        <v>108.5</v>
      </c>
      <c r="G173" s="31"/>
      <c r="H173" s="55">
        <f t="shared" si="26"/>
        <v>0</v>
      </c>
      <c r="I173" s="45">
        <v>105.1</v>
      </c>
      <c r="J173" s="79"/>
      <c r="K173" s="55" t="e">
        <f t="shared" si="27"/>
        <v>#DIV/0!</v>
      </c>
      <c r="L173" s="43">
        <v>105.4</v>
      </c>
      <c r="M173" s="79">
        <v>16004.8</v>
      </c>
      <c r="N173" s="55" t="e">
        <f t="shared" si="28"/>
        <v>#DIV/0!</v>
      </c>
      <c r="O173" s="46">
        <v>105.5</v>
      </c>
      <c r="P173" s="46">
        <v>13800</v>
      </c>
      <c r="Q173" s="55">
        <f t="shared" si="29"/>
        <v>81.729035791632185</v>
      </c>
      <c r="R173" s="43">
        <v>105.5</v>
      </c>
    </row>
    <row r="174" spans="2:19" s="37" customFormat="1" ht="33.75" customHeight="1">
      <c r="B174" s="38"/>
      <c r="C174" s="34" t="s">
        <v>175</v>
      </c>
      <c r="D174" s="31">
        <v>9927</v>
      </c>
      <c r="E174" s="43" t="e">
        <f t="shared" si="25"/>
        <v>#DIV/0!</v>
      </c>
      <c r="F174" s="31">
        <v>108.5</v>
      </c>
      <c r="G174" s="31">
        <v>7997.53</v>
      </c>
      <c r="H174" s="55">
        <f t="shared" si="26"/>
        <v>76.654056055446446</v>
      </c>
      <c r="I174" s="45">
        <v>105.1</v>
      </c>
      <c r="J174" s="79"/>
      <c r="K174" s="55">
        <f t="shared" si="27"/>
        <v>0</v>
      </c>
      <c r="L174" s="43">
        <v>105.4</v>
      </c>
      <c r="M174" s="46"/>
      <c r="N174" s="55" t="e">
        <f t="shared" si="28"/>
        <v>#DIV/0!</v>
      </c>
      <c r="O174" s="46">
        <v>105.5</v>
      </c>
      <c r="P174" s="46">
        <v>19000</v>
      </c>
      <c r="Q174" s="55" t="e">
        <f t="shared" si="29"/>
        <v>#DIV/0!</v>
      </c>
      <c r="R174" s="43">
        <v>105.5</v>
      </c>
    </row>
    <row r="175" spans="2:19" s="12" customFormat="1" ht="30" hidden="1" customHeight="1">
      <c r="B175" s="23"/>
      <c r="C175" s="49"/>
      <c r="D175" s="46"/>
      <c r="E175" s="43" t="e">
        <f t="shared" si="25"/>
        <v>#DIV/0!</v>
      </c>
      <c r="F175" s="31">
        <v>108.5</v>
      </c>
      <c r="G175" s="45"/>
      <c r="H175" s="55" t="e">
        <f t="shared" si="26"/>
        <v>#DIV/0!</v>
      </c>
      <c r="I175" s="45">
        <v>105.1</v>
      </c>
      <c r="J175" s="80"/>
      <c r="K175" s="55" t="e">
        <f t="shared" si="27"/>
        <v>#DIV/0!</v>
      </c>
      <c r="L175" s="43">
        <v>105.4</v>
      </c>
      <c r="M175" s="45"/>
      <c r="N175" s="55" t="e">
        <f t="shared" si="28"/>
        <v>#DIV/0!</v>
      </c>
      <c r="O175" s="46">
        <v>105.5</v>
      </c>
      <c r="P175" s="45"/>
      <c r="Q175" s="55" t="e">
        <f t="shared" si="29"/>
        <v>#DIV/0!</v>
      </c>
      <c r="R175" s="43">
        <v>105.5</v>
      </c>
    </row>
    <row r="176" spans="2:19" s="12" customFormat="1" ht="30" customHeight="1">
      <c r="B176" s="23" t="s">
        <v>80</v>
      </c>
      <c r="C176" s="49" t="s">
        <v>22</v>
      </c>
      <c r="D176" s="46"/>
      <c r="E176" s="43" t="e">
        <f t="shared" si="25"/>
        <v>#DIV/0!</v>
      </c>
      <c r="F176" s="31">
        <v>108.5</v>
      </c>
      <c r="G176" s="45"/>
      <c r="H176" s="55" t="e">
        <f t="shared" si="26"/>
        <v>#DIV/0!</v>
      </c>
      <c r="I176" s="45">
        <v>105.1</v>
      </c>
      <c r="J176" s="80"/>
      <c r="K176" s="55" t="e">
        <f t="shared" si="27"/>
        <v>#DIV/0!</v>
      </c>
      <c r="L176" s="43">
        <v>105.4</v>
      </c>
      <c r="M176" s="45"/>
      <c r="N176" s="55" t="e">
        <f t="shared" si="28"/>
        <v>#DIV/0!</v>
      </c>
      <c r="O176" s="46">
        <v>105.5</v>
      </c>
      <c r="P176" s="45"/>
      <c r="Q176" s="55" t="e">
        <f t="shared" si="29"/>
        <v>#DIV/0!</v>
      </c>
      <c r="R176" s="43">
        <v>105.5</v>
      </c>
    </row>
    <row r="177" spans="2:19" ht="22.5" customHeight="1">
      <c r="B177" s="24" t="s">
        <v>81</v>
      </c>
      <c r="C177" s="11" t="s">
        <v>82</v>
      </c>
      <c r="D177" s="43">
        <f>D178+D179+D180+D181+D182+D183+D184+D185+D186+D187+D188+D189+D190+D191+D192+D193</f>
        <v>8722</v>
      </c>
      <c r="E177" s="43">
        <f t="shared" si="25"/>
        <v>158.6</v>
      </c>
      <c r="F177" s="43">
        <v>108.5</v>
      </c>
      <c r="G177" s="43">
        <f t="shared" ref="G177:P177" si="37">G178+G179+G180+G181+G182+G183+G184+G185+G186+G187+G188+G189+G190+G191+G192+G193</f>
        <v>9318</v>
      </c>
      <c r="H177" s="54">
        <f t="shared" si="26"/>
        <v>101.64918659923799</v>
      </c>
      <c r="I177" s="30">
        <v>105.1</v>
      </c>
      <c r="J177" s="79">
        <f t="shared" si="37"/>
        <v>6734</v>
      </c>
      <c r="K177" s="54">
        <f t="shared" si="27"/>
        <v>68.566154833659368</v>
      </c>
      <c r="L177" s="43">
        <v>105.4</v>
      </c>
      <c r="M177" s="43">
        <f t="shared" si="37"/>
        <v>7394</v>
      </c>
      <c r="N177" s="54">
        <f t="shared" si="28"/>
        <v>104.0767865412415</v>
      </c>
      <c r="O177" s="43">
        <v>105.5</v>
      </c>
      <c r="P177" s="43">
        <f t="shared" si="37"/>
        <v>8059</v>
      </c>
      <c r="Q177" s="54">
        <f t="shared" si="29"/>
        <v>103.31163861565736</v>
      </c>
      <c r="R177" s="43">
        <v>105.5</v>
      </c>
      <c r="S177" s="42">
        <v>5067</v>
      </c>
    </row>
    <row r="178" spans="2:19" s="12" customFormat="1" ht="22.5" customHeight="1">
      <c r="B178" s="50"/>
      <c r="C178" s="65" t="s">
        <v>147</v>
      </c>
      <c r="D178" s="60">
        <v>646</v>
      </c>
      <c r="E178" s="43">
        <f t="shared" si="25"/>
        <v>263.39999999999998</v>
      </c>
      <c r="F178" s="45">
        <v>108.5</v>
      </c>
      <c r="G178" s="45">
        <v>686</v>
      </c>
      <c r="H178" s="55">
        <f t="shared" si="26"/>
        <v>101.03896333434471</v>
      </c>
      <c r="I178" s="45">
        <v>105.1</v>
      </c>
      <c r="J178" s="80">
        <v>725</v>
      </c>
      <c r="K178" s="55">
        <f t="shared" si="27"/>
        <v>100.27052295572607</v>
      </c>
      <c r="L178" s="43">
        <v>105.4</v>
      </c>
      <c r="M178" s="45">
        <v>766</v>
      </c>
      <c r="N178" s="55">
        <f t="shared" si="28"/>
        <v>100.14708285667592</v>
      </c>
      <c r="O178" s="46">
        <v>105.5</v>
      </c>
      <c r="P178" s="45">
        <v>815</v>
      </c>
      <c r="Q178" s="55">
        <f t="shared" si="29"/>
        <v>100.85011074950812</v>
      </c>
      <c r="R178" s="43">
        <v>105.5</v>
      </c>
      <c r="S178" s="12">
        <v>226</v>
      </c>
    </row>
    <row r="179" spans="2:19" s="12" customFormat="1" ht="22.5" customHeight="1">
      <c r="B179" s="50"/>
      <c r="C179" s="65" t="s">
        <v>148</v>
      </c>
      <c r="D179" s="60">
        <v>3328</v>
      </c>
      <c r="E179" s="43">
        <f t="shared" si="25"/>
        <v>396.8</v>
      </c>
      <c r="F179" s="45">
        <v>108.5</v>
      </c>
      <c r="G179" s="45">
        <v>3562</v>
      </c>
      <c r="H179" s="55">
        <f t="shared" si="26"/>
        <v>101.83753568030447</v>
      </c>
      <c r="I179" s="45">
        <v>105.1</v>
      </c>
      <c r="J179" s="80">
        <v>800</v>
      </c>
      <c r="K179" s="55">
        <f t="shared" si="27"/>
        <v>21.308626690972705</v>
      </c>
      <c r="L179" s="43">
        <v>105.4</v>
      </c>
      <c r="M179" s="45">
        <v>900</v>
      </c>
      <c r="N179" s="55">
        <f t="shared" si="28"/>
        <v>106.6350710900474</v>
      </c>
      <c r="O179" s="46">
        <v>105.5</v>
      </c>
      <c r="P179" s="45">
        <v>1200</v>
      </c>
      <c r="Q179" s="55">
        <f t="shared" si="29"/>
        <v>126.38230647709321</v>
      </c>
      <c r="R179" s="43">
        <v>105.5</v>
      </c>
      <c r="S179" s="12">
        <v>773</v>
      </c>
    </row>
    <row r="180" spans="2:19" s="12" customFormat="1" ht="22.5" customHeight="1">
      <c r="B180" s="50"/>
      <c r="C180" s="65" t="s">
        <v>149</v>
      </c>
      <c r="D180" s="60">
        <v>2425</v>
      </c>
      <c r="E180" s="43">
        <f t="shared" si="25"/>
        <v>971.7</v>
      </c>
      <c r="F180" s="45">
        <v>108.5</v>
      </c>
      <c r="G180" s="45">
        <v>2596</v>
      </c>
      <c r="H180" s="55">
        <f t="shared" si="26"/>
        <v>101.85684718530219</v>
      </c>
      <c r="I180" s="45">
        <v>105.1</v>
      </c>
      <c r="J180" s="80">
        <v>2800</v>
      </c>
      <c r="K180" s="55">
        <f t="shared" si="27"/>
        <v>102.33229928981385</v>
      </c>
      <c r="L180" s="43">
        <v>105.4</v>
      </c>
      <c r="M180" s="45">
        <v>2980</v>
      </c>
      <c r="N180" s="55">
        <f t="shared" si="28"/>
        <v>100.88016249153689</v>
      </c>
      <c r="O180" s="46">
        <v>105.5</v>
      </c>
      <c r="P180" s="45">
        <v>3150</v>
      </c>
      <c r="Q180" s="55">
        <f t="shared" si="29"/>
        <v>100.19402652756131</v>
      </c>
      <c r="R180" s="43">
        <v>105.5</v>
      </c>
      <c r="S180" s="12">
        <v>230</v>
      </c>
    </row>
    <row r="181" spans="2:19" s="12" customFormat="1" ht="27.75" customHeight="1">
      <c r="B181" s="50"/>
      <c r="C181" s="65" t="s">
        <v>150</v>
      </c>
      <c r="D181" s="60">
        <v>413</v>
      </c>
      <c r="E181" s="43">
        <f t="shared" si="25"/>
        <v>15.5</v>
      </c>
      <c r="F181" s="45">
        <v>108.5</v>
      </c>
      <c r="G181" s="45">
        <v>438</v>
      </c>
      <c r="H181" s="55">
        <f t="shared" si="26"/>
        <v>100.90701119422756</v>
      </c>
      <c r="I181" s="45">
        <v>105.1</v>
      </c>
      <c r="J181" s="80">
        <v>462</v>
      </c>
      <c r="K181" s="55">
        <f t="shared" si="27"/>
        <v>100.07538145616179</v>
      </c>
      <c r="L181" s="43">
        <v>105.4</v>
      </c>
      <c r="M181" s="45">
        <v>489</v>
      </c>
      <c r="N181" s="55">
        <f t="shared" si="28"/>
        <v>100.32621407028991</v>
      </c>
      <c r="O181" s="46">
        <v>105.5</v>
      </c>
      <c r="P181" s="45">
        <v>490</v>
      </c>
      <c r="Q181" s="55">
        <f t="shared" si="29"/>
        <v>94.980567751189682</v>
      </c>
      <c r="R181" s="43">
        <v>105.5</v>
      </c>
      <c r="S181" s="12">
        <v>2457</v>
      </c>
    </row>
    <row r="182" spans="2:19" s="12" customFormat="1" ht="22.5" customHeight="1">
      <c r="B182" s="50"/>
      <c r="C182" s="65" t="s">
        <v>151</v>
      </c>
      <c r="D182" s="60">
        <v>504</v>
      </c>
      <c r="E182" s="43">
        <f t="shared" si="25"/>
        <v>91.1</v>
      </c>
      <c r="F182" s="45">
        <v>108.5</v>
      </c>
      <c r="G182" s="45">
        <v>545</v>
      </c>
      <c r="H182" s="55">
        <f t="shared" si="26"/>
        <v>102.88765046138977</v>
      </c>
      <c r="I182" s="45">
        <v>105.1</v>
      </c>
      <c r="J182" s="80">
        <v>575</v>
      </c>
      <c r="K182" s="55">
        <f t="shared" si="27"/>
        <v>100.09922880072419</v>
      </c>
      <c r="L182" s="43">
        <v>105.4</v>
      </c>
      <c r="M182" s="45">
        <v>609</v>
      </c>
      <c r="N182" s="55">
        <f t="shared" si="28"/>
        <v>100.39151040593447</v>
      </c>
      <c r="O182" s="46">
        <v>105.5</v>
      </c>
      <c r="P182" s="45">
        <v>646</v>
      </c>
      <c r="Q182" s="55">
        <f t="shared" si="29"/>
        <v>100.54552953719485</v>
      </c>
      <c r="R182" s="43">
        <v>105.5</v>
      </c>
      <c r="S182" s="12">
        <v>510</v>
      </c>
    </row>
    <row r="183" spans="2:19" s="12" customFormat="1" ht="22.5" customHeight="1">
      <c r="B183" s="50"/>
      <c r="C183" s="65" t="s">
        <v>152</v>
      </c>
      <c r="D183" s="60">
        <v>698</v>
      </c>
      <c r="E183" s="43">
        <f t="shared" si="25"/>
        <v>97.6</v>
      </c>
      <c r="F183" s="45">
        <v>108.5</v>
      </c>
      <c r="G183" s="45">
        <v>755</v>
      </c>
      <c r="H183" s="55">
        <f t="shared" si="26"/>
        <v>102.91740162868491</v>
      </c>
      <c r="I183" s="45">
        <v>105.1</v>
      </c>
      <c r="J183" s="80">
        <v>796</v>
      </c>
      <c r="K183" s="55">
        <f t="shared" si="27"/>
        <v>100.02890282368021</v>
      </c>
      <c r="L183" s="43">
        <v>105.4</v>
      </c>
      <c r="M183" s="45">
        <v>844</v>
      </c>
      <c r="N183" s="55">
        <f t="shared" si="28"/>
        <v>100.50251256281408</v>
      </c>
      <c r="O183" s="46">
        <v>105.5</v>
      </c>
      <c r="P183" s="45">
        <v>895</v>
      </c>
      <c r="Q183" s="55">
        <f t="shared" si="29"/>
        <v>100.51436400799624</v>
      </c>
      <c r="R183" s="43">
        <v>105.5</v>
      </c>
      <c r="S183" s="12">
        <v>659</v>
      </c>
    </row>
    <row r="184" spans="2:19" s="12" customFormat="1" ht="22.5" customHeight="1">
      <c r="B184" s="50"/>
      <c r="C184" s="65" t="s">
        <v>153</v>
      </c>
      <c r="D184" s="60">
        <v>14</v>
      </c>
      <c r="E184" s="43" t="e">
        <f t="shared" si="25"/>
        <v>#DIV/0!</v>
      </c>
      <c r="F184" s="45">
        <v>108.5</v>
      </c>
      <c r="G184" s="45">
        <v>15</v>
      </c>
      <c r="H184" s="55">
        <f t="shared" si="26"/>
        <v>101.94372706266141</v>
      </c>
      <c r="I184" s="45">
        <v>105.1</v>
      </c>
      <c r="J184" s="80"/>
      <c r="K184" s="55">
        <f t="shared" si="27"/>
        <v>0</v>
      </c>
      <c r="L184" s="43">
        <v>105.4</v>
      </c>
      <c r="M184" s="45">
        <v>15</v>
      </c>
      <c r="N184" s="55" t="e">
        <f t="shared" si="28"/>
        <v>#DIV/0!</v>
      </c>
      <c r="O184" s="46">
        <v>105.5</v>
      </c>
      <c r="P184" s="45">
        <v>16</v>
      </c>
      <c r="Q184" s="55">
        <f t="shared" si="29"/>
        <v>101.10584518167455</v>
      </c>
      <c r="R184" s="43">
        <v>105.5</v>
      </c>
    </row>
    <row r="185" spans="2:19" s="12" customFormat="1" ht="22.5" customHeight="1">
      <c r="B185" s="50"/>
      <c r="C185" s="66" t="s">
        <v>154</v>
      </c>
      <c r="D185" s="60">
        <v>102</v>
      </c>
      <c r="E185" s="43">
        <f t="shared" si="25"/>
        <v>58.8</v>
      </c>
      <c r="F185" s="45">
        <v>108.5</v>
      </c>
      <c r="G185" s="45">
        <v>108</v>
      </c>
      <c r="H185" s="55">
        <f t="shared" si="26"/>
        <v>100.74438909721835</v>
      </c>
      <c r="I185" s="45">
        <v>105.1</v>
      </c>
      <c r="J185" s="80">
        <v>114</v>
      </c>
      <c r="K185" s="55">
        <f t="shared" si="27"/>
        <v>100.14758591608685</v>
      </c>
      <c r="L185" s="43">
        <v>105.4</v>
      </c>
      <c r="M185" s="45">
        <v>121</v>
      </c>
      <c r="N185" s="55">
        <f t="shared" si="28"/>
        <v>100.60696765610709</v>
      </c>
      <c r="O185" s="46">
        <v>105.5</v>
      </c>
      <c r="P185" s="45">
        <v>128</v>
      </c>
      <c r="Q185" s="55">
        <f t="shared" si="29"/>
        <v>100.27025968430536</v>
      </c>
      <c r="R185" s="43">
        <v>105.5</v>
      </c>
      <c r="S185" s="12">
        <v>160</v>
      </c>
    </row>
    <row r="186" spans="2:19" s="12" customFormat="1" ht="22.5" customHeight="1">
      <c r="B186" s="50"/>
      <c r="C186" s="67" t="s">
        <v>155</v>
      </c>
      <c r="D186" s="60">
        <v>412</v>
      </c>
      <c r="E186" s="43">
        <f t="shared" si="25"/>
        <v>730.2</v>
      </c>
      <c r="F186" s="45">
        <v>108.5</v>
      </c>
      <c r="G186" s="45">
        <v>438</v>
      </c>
      <c r="H186" s="55">
        <f t="shared" si="26"/>
        <v>101.15193112431064</v>
      </c>
      <c r="I186" s="45">
        <v>105.1</v>
      </c>
      <c r="J186" s="80">
        <v>462</v>
      </c>
      <c r="K186" s="55">
        <f t="shared" si="27"/>
        <v>100.07538145616179</v>
      </c>
      <c r="L186" s="43">
        <v>105.4</v>
      </c>
      <c r="M186" s="45">
        <v>490</v>
      </c>
      <c r="N186" s="55">
        <f t="shared" si="28"/>
        <v>100.53138015223323</v>
      </c>
      <c r="O186" s="46">
        <v>105.5</v>
      </c>
      <c r="P186" s="45">
        <v>519</v>
      </c>
      <c r="Q186" s="55">
        <f t="shared" si="29"/>
        <v>100.39655672695619</v>
      </c>
      <c r="R186" s="43">
        <v>105.5</v>
      </c>
      <c r="S186" s="12">
        <v>52</v>
      </c>
    </row>
    <row r="187" spans="2:19" s="12" customFormat="1" ht="22.5" customHeight="1">
      <c r="B187" s="50"/>
      <c r="C187" s="73" t="s">
        <v>159</v>
      </c>
      <c r="D187" s="70">
        <v>180</v>
      </c>
      <c r="E187" s="43" t="e">
        <f t="shared" si="25"/>
        <v>#DIV/0!</v>
      </c>
      <c r="F187" s="45">
        <v>108.5</v>
      </c>
      <c r="G187" s="45">
        <v>175</v>
      </c>
      <c r="H187" s="55">
        <f t="shared" si="26"/>
        <v>92.504493075377951</v>
      </c>
      <c r="I187" s="45">
        <v>105.1</v>
      </c>
      <c r="J187" s="80"/>
      <c r="K187" s="55">
        <f t="shared" si="27"/>
        <v>0</v>
      </c>
      <c r="L187" s="43">
        <v>105.4</v>
      </c>
      <c r="M187" s="45">
        <v>180</v>
      </c>
      <c r="N187" s="55" t="e">
        <f t="shared" si="28"/>
        <v>#DIV/0!</v>
      </c>
      <c r="O187" s="46">
        <v>105.5</v>
      </c>
      <c r="P187" s="45">
        <v>200</v>
      </c>
      <c r="Q187" s="55">
        <f t="shared" si="29"/>
        <v>105.318588730911</v>
      </c>
      <c r="R187" s="43">
        <v>105.5</v>
      </c>
    </row>
    <row r="188" spans="2:19" s="12" customFormat="1" ht="22.5" hidden="1" customHeight="1">
      <c r="B188" s="50"/>
      <c r="C188" s="49"/>
      <c r="D188" s="46"/>
      <c r="E188" s="43" t="e">
        <f t="shared" si="25"/>
        <v>#DIV/0!</v>
      </c>
      <c r="F188" s="45">
        <v>108.5</v>
      </c>
      <c r="G188" s="45"/>
      <c r="H188" s="55" t="e">
        <f t="shared" si="26"/>
        <v>#DIV/0!</v>
      </c>
      <c r="I188" s="45">
        <v>105.1</v>
      </c>
      <c r="J188" s="80"/>
      <c r="K188" s="55" t="e">
        <f t="shared" si="27"/>
        <v>#DIV/0!</v>
      </c>
      <c r="L188" s="43">
        <v>105.4</v>
      </c>
      <c r="M188" s="45"/>
      <c r="N188" s="55" t="e">
        <f t="shared" si="28"/>
        <v>#DIV/0!</v>
      </c>
      <c r="O188" s="46">
        <v>105.5</v>
      </c>
      <c r="P188" s="45"/>
      <c r="Q188" s="55" t="e">
        <f t="shared" si="29"/>
        <v>#DIV/0!</v>
      </c>
      <c r="R188" s="43">
        <v>105.5</v>
      </c>
    </row>
    <row r="189" spans="2:19" s="12" customFormat="1" ht="22.5" hidden="1" customHeight="1">
      <c r="B189" s="50"/>
      <c r="C189" s="49"/>
      <c r="D189" s="46"/>
      <c r="E189" s="43" t="e">
        <f t="shared" si="25"/>
        <v>#DIV/0!</v>
      </c>
      <c r="F189" s="45">
        <v>108.5</v>
      </c>
      <c r="G189" s="45"/>
      <c r="H189" s="55" t="e">
        <f t="shared" si="26"/>
        <v>#DIV/0!</v>
      </c>
      <c r="I189" s="45">
        <v>105.1</v>
      </c>
      <c r="J189" s="80"/>
      <c r="K189" s="55" t="e">
        <f t="shared" si="27"/>
        <v>#DIV/0!</v>
      </c>
      <c r="L189" s="43">
        <v>105.4</v>
      </c>
      <c r="M189" s="45"/>
      <c r="N189" s="55" t="e">
        <f t="shared" si="28"/>
        <v>#DIV/0!</v>
      </c>
      <c r="O189" s="46">
        <v>105.5</v>
      </c>
      <c r="P189" s="45"/>
      <c r="Q189" s="55" t="e">
        <f t="shared" si="29"/>
        <v>#DIV/0!</v>
      </c>
      <c r="R189" s="43">
        <v>105.5</v>
      </c>
    </row>
    <row r="190" spans="2:19" s="12" customFormat="1" ht="22.5" hidden="1" customHeight="1">
      <c r="B190" s="50"/>
      <c r="C190" s="49"/>
      <c r="D190" s="46"/>
      <c r="E190" s="43" t="e">
        <f t="shared" si="25"/>
        <v>#DIV/0!</v>
      </c>
      <c r="F190" s="45">
        <v>108.5</v>
      </c>
      <c r="G190" s="45"/>
      <c r="H190" s="55" t="e">
        <f t="shared" si="26"/>
        <v>#DIV/0!</v>
      </c>
      <c r="I190" s="45">
        <v>105.1</v>
      </c>
      <c r="J190" s="80"/>
      <c r="K190" s="55" t="e">
        <f t="shared" si="27"/>
        <v>#DIV/0!</v>
      </c>
      <c r="L190" s="43">
        <v>105.4</v>
      </c>
      <c r="M190" s="45"/>
      <c r="N190" s="55" t="e">
        <f t="shared" si="28"/>
        <v>#DIV/0!</v>
      </c>
      <c r="O190" s="46">
        <v>105.5</v>
      </c>
      <c r="P190" s="45"/>
      <c r="Q190" s="55" t="e">
        <f t="shared" si="29"/>
        <v>#DIV/0!</v>
      </c>
      <c r="R190" s="43">
        <v>105.5</v>
      </c>
    </row>
    <row r="191" spans="2:19" s="12" customFormat="1" ht="22.5" hidden="1" customHeight="1">
      <c r="B191" s="50"/>
      <c r="C191" s="49"/>
      <c r="D191" s="46"/>
      <c r="E191" s="43" t="e">
        <f t="shared" si="25"/>
        <v>#DIV/0!</v>
      </c>
      <c r="F191" s="45">
        <v>108.5</v>
      </c>
      <c r="G191" s="45"/>
      <c r="H191" s="55" t="e">
        <f t="shared" si="26"/>
        <v>#DIV/0!</v>
      </c>
      <c r="I191" s="45">
        <v>105.1</v>
      </c>
      <c r="J191" s="80"/>
      <c r="K191" s="55" t="e">
        <f t="shared" si="27"/>
        <v>#DIV/0!</v>
      </c>
      <c r="L191" s="43">
        <v>105.4</v>
      </c>
      <c r="M191" s="45"/>
      <c r="N191" s="55" t="e">
        <f t="shared" si="28"/>
        <v>#DIV/0!</v>
      </c>
      <c r="O191" s="46">
        <v>105.5</v>
      </c>
      <c r="P191" s="45"/>
      <c r="Q191" s="55" t="e">
        <f t="shared" si="29"/>
        <v>#DIV/0!</v>
      </c>
      <c r="R191" s="43">
        <v>105.5</v>
      </c>
    </row>
    <row r="192" spans="2:19" s="12" customFormat="1" ht="22.5" hidden="1" customHeight="1">
      <c r="B192" s="50"/>
      <c r="C192" s="49"/>
      <c r="D192" s="46"/>
      <c r="E192" s="43" t="e">
        <f t="shared" si="25"/>
        <v>#DIV/0!</v>
      </c>
      <c r="F192" s="45">
        <v>108.5</v>
      </c>
      <c r="G192" s="45"/>
      <c r="H192" s="55" t="e">
        <f t="shared" si="26"/>
        <v>#DIV/0!</v>
      </c>
      <c r="I192" s="45">
        <v>105.1</v>
      </c>
      <c r="J192" s="80"/>
      <c r="K192" s="55" t="e">
        <f t="shared" si="27"/>
        <v>#DIV/0!</v>
      </c>
      <c r="L192" s="43">
        <v>105.4</v>
      </c>
      <c r="M192" s="45"/>
      <c r="N192" s="55" t="e">
        <f t="shared" si="28"/>
        <v>#DIV/0!</v>
      </c>
      <c r="O192" s="46">
        <v>105.5</v>
      </c>
      <c r="P192" s="45"/>
      <c r="Q192" s="55" t="e">
        <f t="shared" si="29"/>
        <v>#DIV/0!</v>
      </c>
      <c r="R192" s="43">
        <v>105.5</v>
      </c>
    </row>
    <row r="193" spans="2:19" s="12" customFormat="1" ht="23.25" hidden="1" customHeight="1">
      <c r="B193" s="50"/>
      <c r="C193" s="49"/>
      <c r="D193" s="46"/>
      <c r="E193" s="43" t="e">
        <f t="shared" si="25"/>
        <v>#DIV/0!</v>
      </c>
      <c r="F193" s="45">
        <v>108.5</v>
      </c>
      <c r="G193" s="45"/>
      <c r="H193" s="55" t="e">
        <f t="shared" si="26"/>
        <v>#DIV/0!</v>
      </c>
      <c r="I193" s="45">
        <v>105.1</v>
      </c>
      <c r="J193" s="80"/>
      <c r="K193" s="55" t="e">
        <f t="shared" si="27"/>
        <v>#DIV/0!</v>
      </c>
      <c r="L193" s="43">
        <v>105.4</v>
      </c>
      <c r="M193" s="45"/>
      <c r="N193" s="55" t="e">
        <f t="shared" si="28"/>
        <v>#DIV/0!</v>
      </c>
      <c r="O193" s="46">
        <v>105.5</v>
      </c>
      <c r="P193" s="45"/>
      <c r="Q193" s="55" t="e">
        <f t="shared" si="29"/>
        <v>#DIV/0!</v>
      </c>
      <c r="R193" s="43">
        <v>105.5</v>
      </c>
    </row>
    <row r="194" spans="2:19" s="12" customFormat="1" ht="30.75" customHeight="1">
      <c r="B194" s="50" t="s">
        <v>83</v>
      </c>
      <c r="C194" s="49" t="s">
        <v>22</v>
      </c>
      <c r="D194" s="46"/>
      <c r="E194" s="43" t="e">
        <f t="shared" si="25"/>
        <v>#DIV/0!</v>
      </c>
      <c r="F194" s="45">
        <v>108.5</v>
      </c>
      <c r="G194" s="45"/>
      <c r="H194" s="55" t="e">
        <f t="shared" si="26"/>
        <v>#DIV/0!</v>
      </c>
      <c r="I194" s="45">
        <v>105.1</v>
      </c>
      <c r="J194" s="80"/>
      <c r="K194" s="55" t="e">
        <f t="shared" si="27"/>
        <v>#DIV/0!</v>
      </c>
      <c r="L194" s="43">
        <v>105.4</v>
      </c>
      <c r="M194" s="45"/>
      <c r="N194" s="55" t="e">
        <f t="shared" si="28"/>
        <v>#DIV/0!</v>
      </c>
      <c r="O194" s="46">
        <v>105.5</v>
      </c>
      <c r="P194" s="45"/>
      <c r="Q194" s="55" t="e">
        <f t="shared" si="29"/>
        <v>#DIV/0!</v>
      </c>
      <c r="R194" s="43">
        <v>105.5</v>
      </c>
    </row>
    <row r="195" spans="2:19" s="12" customFormat="1" ht="47.25" customHeight="1">
      <c r="B195" s="24" t="s">
        <v>84</v>
      </c>
      <c r="C195" s="11" t="s">
        <v>85</v>
      </c>
      <c r="D195" s="43">
        <f>D196+D197+D198+D199+D200+D201+D202+D203+D204+D205+D206+D207+D208+D209</f>
        <v>5170</v>
      </c>
      <c r="E195" s="43">
        <f t="shared" si="25"/>
        <v>35.700000000000003</v>
      </c>
      <c r="F195" s="43">
        <v>108.5</v>
      </c>
      <c r="G195" s="43">
        <f t="shared" ref="G195:P195" si="38">G196+G197+G198+G199+G200+G201+G202+G203+G204+G205+G206+G207+G208+G209</f>
        <v>52369.5</v>
      </c>
      <c r="H195" s="54">
        <f t="shared" si="26"/>
        <v>963.79610833929917</v>
      </c>
      <c r="I195" s="30">
        <v>105.1</v>
      </c>
      <c r="J195" s="79">
        <f t="shared" si="38"/>
        <v>0</v>
      </c>
      <c r="K195" s="54">
        <f t="shared" si="27"/>
        <v>0</v>
      </c>
      <c r="L195" s="43">
        <v>105.4</v>
      </c>
      <c r="M195" s="43">
        <f t="shared" si="38"/>
        <v>0</v>
      </c>
      <c r="N195" s="54" t="e">
        <f t="shared" si="28"/>
        <v>#DIV/0!</v>
      </c>
      <c r="O195" s="43">
        <v>105.5</v>
      </c>
      <c r="P195" s="43">
        <f t="shared" si="38"/>
        <v>0</v>
      </c>
      <c r="Q195" s="54" t="e">
        <f t="shared" si="29"/>
        <v>#DIV/0!</v>
      </c>
      <c r="R195" s="43">
        <v>105.5</v>
      </c>
      <c r="S195" s="12">
        <v>13335</v>
      </c>
    </row>
    <row r="196" spans="2:19" s="12" customFormat="1" ht="25.5" customHeight="1">
      <c r="B196" s="50"/>
      <c r="C196" s="68" t="s">
        <v>160</v>
      </c>
      <c r="D196" s="69">
        <v>5170</v>
      </c>
      <c r="E196" s="43">
        <f t="shared" si="25"/>
        <v>37.6</v>
      </c>
      <c r="F196" s="45">
        <v>108.5</v>
      </c>
      <c r="G196" s="45">
        <v>31535.3</v>
      </c>
      <c r="H196" s="55">
        <f t="shared" si="26"/>
        <v>580.36833300513285</v>
      </c>
      <c r="I196" s="45">
        <v>105.1</v>
      </c>
      <c r="J196" s="80"/>
      <c r="K196" s="55">
        <f t="shared" si="27"/>
        <v>0</v>
      </c>
      <c r="L196" s="43">
        <v>105.4</v>
      </c>
      <c r="M196" s="45"/>
      <c r="N196" s="55" t="e">
        <f t="shared" si="28"/>
        <v>#DIV/0!</v>
      </c>
      <c r="O196" s="46">
        <v>105.5</v>
      </c>
      <c r="P196" s="45"/>
      <c r="Q196" s="55" t="e">
        <f t="shared" si="29"/>
        <v>#DIV/0!</v>
      </c>
      <c r="R196" s="43">
        <v>105.5</v>
      </c>
      <c r="S196" s="12">
        <v>12661</v>
      </c>
    </row>
    <row r="197" spans="2:19" s="12" customFormat="1" ht="30.75" customHeight="1">
      <c r="B197" s="50"/>
      <c r="C197" s="72" t="s">
        <v>168</v>
      </c>
      <c r="D197" s="46"/>
      <c r="E197" s="76" t="e">
        <f t="shared" si="25"/>
        <v>#DIV/0!</v>
      </c>
      <c r="F197" s="45">
        <v>108.5</v>
      </c>
      <c r="G197" s="45">
        <v>6684.2</v>
      </c>
      <c r="H197" s="55" t="e">
        <f t="shared" si="26"/>
        <v>#DIV/0!</v>
      </c>
      <c r="I197" s="45">
        <v>105.1</v>
      </c>
      <c r="J197" s="80"/>
      <c r="K197" s="55">
        <f t="shared" si="27"/>
        <v>0</v>
      </c>
      <c r="L197" s="43">
        <v>105.4</v>
      </c>
      <c r="M197" s="45"/>
      <c r="N197" s="55" t="e">
        <f t="shared" si="28"/>
        <v>#DIV/0!</v>
      </c>
      <c r="O197" s="46">
        <v>105.5</v>
      </c>
      <c r="P197" s="45"/>
      <c r="Q197" s="55" t="e">
        <f t="shared" si="29"/>
        <v>#DIV/0!</v>
      </c>
      <c r="R197" s="43">
        <v>105.5</v>
      </c>
    </row>
    <row r="198" spans="2:19" s="12" customFormat="1" ht="33" customHeight="1">
      <c r="B198" s="50"/>
      <c r="C198" s="72" t="s">
        <v>169</v>
      </c>
      <c r="D198" s="46"/>
      <c r="E198" s="76" t="e">
        <f t="shared" si="25"/>
        <v>#DIV/0!</v>
      </c>
      <c r="F198" s="45">
        <v>108.5</v>
      </c>
      <c r="G198" s="45">
        <v>6993.7</v>
      </c>
      <c r="H198" s="55" t="e">
        <f t="shared" si="26"/>
        <v>#DIV/0!</v>
      </c>
      <c r="I198" s="45">
        <v>105.1</v>
      </c>
      <c r="J198" s="80"/>
      <c r="K198" s="55">
        <f t="shared" si="27"/>
        <v>0</v>
      </c>
      <c r="L198" s="43">
        <v>105.4</v>
      </c>
      <c r="M198" s="45"/>
      <c r="N198" s="55" t="e">
        <f t="shared" si="28"/>
        <v>#DIV/0!</v>
      </c>
      <c r="O198" s="46">
        <v>105.5</v>
      </c>
      <c r="P198" s="45"/>
      <c r="Q198" s="55" t="e">
        <f t="shared" si="29"/>
        <v>#DIV/0!</v>
      </c>
      <c r="R198" s="43">
        <v>105.5</v>
      </c>
    </row>
    <row r="199" spans="2:19" s="12" customFormat="1" ht="30.75" customHeight="1">
      <c r="B199" s="50"/>
      <c r="C199" s="72" t="s">
        <v>170</v>
      </c>
      <c r="D199" s="46"/>
      <c r="E199" s="76" t="e">
        <f t="shared" si="25"/>
        <v>#DIV/0!</v>
      </c>
      <c r="F199" s="45">
        <v>108.5</v>
      </c>
      <c r="G199" s="45">
        <v>7036.3</v>
      </c>
      <c r="H199" s="55" t="e">
        <f t="shared" si="26"/>
        <v>#DIV/0!</v>
      </c>
      <c r="I199" s="45">
        <v>105.1</v>
      </c>
      <c r="J199" s="80"/>
      <c r="K199" s="55">
        <f t="shared" si="27"/>
        <v>0</v>
      </c>
      <c r="L199" s="43">
        <v>105.4</v>
      </c>
      <c r="M199" s="45"/>
      <c r="N199" s="55" t="e">
        <f t="shared" si="28"/>
        <v>#DIV/0!</v>
      </c>
      <c r="O199" s="46">
        <v>105.5</v>
      </c>
      <c r="P199" s="45"/>
      <c r="Q199" s="55" t="e">
        <f t="shared" si="29"/>
        <v>#DIV/0!</v>
      </c>
      <c r="R199" s="43">
        <v>105.5</v>
      </c>
    </row>
    <row r="200" spans="2:19" s="12" customFormat="1" ht="25.5" customHeight="1">
      <c r="B200" s="50"/>
      <c r="C200" s="41" t="s">
        <v>167</v>
      </c>
      <c r="D200" s="31"/>
      <c r="E200" s="76">
        <f t="shared" si="25"/>
        <v>0</v>
      </c>
      <c r="F200" s="31">
        <v>108.5</v>
      </c>
      <c r="G200" s="31">
        <v>120</v>
      </c>
      <c r="H200" s="55" t="e">
        <f t="shared" si="26"/>
        <v>#DIV/0!</v>
      </c>
      <c r="I200" s="45">
        <v>105.1</v>
      </c>
      <c r="J200" s="79"/>
      <c r="K200" s="55">
        <f t="shared" si="27"/>
        <v>0</v>
      </c>
      <c r="L200" s="43">
        <v>105.4</v>
      </c>
      <c r="M200" s="46"/>
      <c r="N200" s="55" t="e">
        <f t="shared" si="28"/>
        <v>#DIV/0!</v>
      </c>
      <c r="O200" s="46">
        <v>105.5</v>
      </c>
      <c r="P200" s="46"/>
      <c r="Q200" s="55" t="e">
        <f t="shared" si="29"/>
        <v>#DIV/0!</v>
      </c>
      <c r="R200" s="43">
        <v>105.5</v>
      </c>
      <c r="S200" s="37">
        <v>674</v>
      </c>
    </row>
    <row r="201" spans="2:19" s="12" customFormat="1" ht="25.5" hidden="1" customHeight="1">
      <c r="B201" s="50"/>
      <c r="C201" s="49"/>
      <c r="D201" s="46"/>
      <c r="E201" s="76" t="e">
        <f t="shared" si="25"/>
        <v>#DIV/0!</v>
      </c>
      <c r="F201" s="45">
        <v>108.5</v>
      </c>
      <c r="G201" s="45"/>
      <c r="H201" s="55" t="e">
        <f t="shared" si="26"/>
        <v>#DIV/0!</v>
      </c>
      <c r="I201" s="45">
        <v>105.1</v>
      </c>
      <c r="J201" s="80"/>
      <c r="K201" s="55" t="e">
        <f t="shared" si="27"/>
        <v>#DIV/0!</v>
      </c>
      <c r="L201" s="43">
        <v>105.4</v>
      </c>
      <c r="M201" s="45"/>
      <c r="N201" s="55" t="e">
        <f t="shared" si="28"/>
        <v>#DIV/0!</v>
      </c>
      <c r="O201" s="46">
        <v>105.5</v>
      </c>
      <c r="P201" s="45"/>
      <c r="Q201" s="55" t="e">
        <f t="shared" si="29"/>
        <v>#DIV/0!</v>
      </c>
      <c r="R201" s="43">
        <v>105.5</v>
      </c>
    </row>
    <row r="202" spans="2:19" s="12" customFormat="1" ht="25.5" hidden="1" customHeight="1">
      <c r="B202" s="50"/>
      <c r="C202" s="49"/>
      <c r="D202" s="46"/>
      <c r="E202" s="76" t="e">
        <f t="shared" si="25"/>
        <v>#DIV/0!</v>
      </c>
      <c r="F202" s="45">
        <v>108.5</v>
      </c>
      <c r="G202" s="45"/>
      <c r="H202" s="55" t="e">
        <f t="shared" si="26"/>
        <v>#DIV/0!</v>
      </c>
      <c r="I202" s="45">
        <v>105.1</v>
      </c>
      <c r="J202" s="80"/>
      <c r="K202" s="55" t="e">
        <f t="shared" si="27"/>
        <v>#DIV/0!</v>
      </c>
      <c r="L202" s="43">
        <v>105.4</v>
      </c>
      <c r="M202" s="45"/>
      <c r="N202" s="55" t="e">
        <f t="shared" si="28"/>
        <v>#DIV/0!</v>
      </c>
      <c r="O202" s="46">
        <v>105.5</v>
      </c>
      <c r="P202" s="45"/>
      <c r="Q202" s="55" t="e">
        <f t="shared" si="29"/>
        <v>#DIV/0!</v>
      </c>
      <c r="R202" s="43">
        <v>105.5</v>
      </c>
    </row>
    <row r="203" spans="2:19" s="12" customFormat="1" ht="25.5" hidden="1" customHeight="1">
      <c r="B203" s="50"/>
      <c r="C203" s="49"/>
      <c r="D203" s="46"/>
      <c r="E203" s="76" t="e">
        <f t="shared" ref="E203:E233" si="39">ROUND(D203/S203/F203*10000,1)</f>
        <v>#DIV/0!</v>
      </c>
      <c r="F203" s="45">
        <v>108.5</v>
      </c>
      <c r="G203" s="45"/>
      <c r="H203" s="55" t="e">
        <f t="shared" ref="H203:H233" si="40">G203/D203/I203*10000</f>
        <v>#DIV/0!</v>
      </c>
      <c r="I203" s="45">
        <v>105.1</v>
      </c>
      <c r="J203" s="80"/>
      <c r="K203" s="55" t="e">
        <f t="shared" ref="K203:K233" si="41">J203/G203/L203*10000</f>
        <v>#DIV/0!</v>
      </c>
      <c r="L203" s="43">
        <v>105.4</v>
      </c>
      <c r="M203" s="45"/>
      <c r="N203" s="55" t="e">
        <f t="shared" ref="N203:N233" si="42">M203/J203/O203*10000</f>
        <v>#DIV/0!</v>
      </c>
      <c r="O203" s="46">
        <v>105.5</v>
      </c>
      <c r="P203" s="45"/>
      <c r="Q203" s="55" t="e">
        <f t="shared" ref="Q203:Q233" si="43">P203/M203/R203*10000</f>
        <v>#DIV/0!</v>
      </c>
      <c r="R203" s="43">
        <v>105.5</v>
      </c>
    </row>
    <row r="204" spans="2:19" s="12" customFormat="1" ht="25.5" hidden="1" customHeight="1">
      <c r="B204" s="50"/>
      <c r="C204" s="49"/>
      <c r="D204" s="46"/>
      <c r="E204" s="76" t="e">
        <f t="shared" si="39"/>
        <v>#DIV/0!</v>
      </c>
      <c r="F204" s="45">
        <v>108.5</v>
      </c>
      <c r="G204" s="45"/>
      <c r="H204" s="55" t="e">
        <f t="shared" si="40"/>
        <v>#DIV/0!</v>
      </c>
      <c r="I204" s="45">
        <v>105.1</v>
      </c>
      <c r="J204" s="80"/>
      <c r="K204" s="55" t="e">
        <f t="shared" si="41"/>
        <v>#DIV/0!</v>
      </c>
      <c r="L204" s="43">
        <v>105.4</v>
      </c>
      <c r="M204" s="45"/>
      <c r="N204" s="55" t="e">
        <f t="shared" si="42"/>
        <v>#DIV/0!</v>
      </c>
      <c r="O204" s="46">
        <v>105.5</v>
      </c>
      <c r="P204" s="45"/>
      <c r="Q204" s="55" t="e">
        <f t="shared" si="43"/>
        <v>#DIV/0!</v>
      </c>
      <c r="R204" s="43">
        <v>105.5</v>
      </c>
    </row>
    <row r="205" spans="2:19" s="12" customFormat="1" ht="25.5" hidden="1" customHeight="1">
      <c r="B205" s="50"/>
      <c r="C205" s="49"/>
      <c r="D205" s="46"/>
      <c r="E205" s="76" t="e">
        <f t="shared" si="39"/>
        <v>#DIV/0!</v>
      </c>
      <c r="F205" s="45">
        <v>108.5</v>
      </c>
      <c r="G205" s="45"/>
      <c r="H205" s="55" t="e">
        <f t="shared" si="40"/>
        <v>#DIV/0!</v>
      </c>
      <c r="I205" s="45">
        <v>105.1</v>
      </c>
      <c r="J205" s="80"/>
      <c r="K205" s="55" t="e">
        <f t="shared" si="41"/>
        <v>#DIV/0!</v>
      </c>
      <c r="L205" s="43">
        <v>105.4</v>
      </c>
      <c r="M205" s="45"/>
      <c r="N205" s="55" t="e">
        <f t="shared" si="42"/>
        <v>#DIV/0!</v>
      </c>
      <c r="O205" s="46">
        <v>105.5</v>
      </c>
      <c r="P205" s="45"/>
      <c r="Q205" s="55" t="e">
        <f t="shared" si="43"/>
        <v>#DIV/0!</v>
      </c>
      <c r="R205" s="43">
        <v>105.5</v>
      </c>
    </row>
    <row r="206" spans="2:19" s="12" customFormat="1" ht="25.5" hidden="1" customHeight="1">
      <c r="B206" s="50"/>
      <c r="C206" s="49"/>
      <c r="D206" s="46"/>
      <c r="E206" s="76" t="e">
        <f t="shared" si="39"/>
        <v>#DIV/0!</v>
      </c>
      <c r="F206" s="45">
        <v>108.5</v>
      </c>
      <c r="G206" s="45"/>
      <c r="H206" s="55" t="e">
        <f t="shared" si="40"/>
        <v>#DIV/0!</v>
      </c>
      <c r="I206" s="45">
        <v>105.1</v>
      </c>
      <c r="J206" s="80"/>
      <c r="K206" s="55" t="e">
        <f t="shared" si="41"/>
        <v>#DIV/0!</v>
      </c>
      <c r="L206" s="43">
        <v>105.4</v>
      </c>
      <c r="M206" s="45"/>
      <c r="N206" s="55" t="e">
        <f t="shared" si="42"/>
        <v>#DIV/0!</v>
      </c>
      <c r="O206" s="46">
        <v>105.5</v>
      </c>
      <c r="P206" s="45"/>
      <c r="Q206" s="55" t="e">
        <f t="shared" si="43"/>
        <v>#DIV/0!</v>
      </c>
      <c r="R206" s="43">
        <v>105.5</v>
      </c>
    </row>
    <row r="207" spans="2:19" s="12" customFormat="1" ht="25.5" hidden="1" customHeight="1">
      <c r="B207" s="50"/>
      <c r="C207" s="49"/>
      <c r="D207" s="46"/>
      <c r="E207" s="76" t="e">
        <f t="shared" si="39"/>
        <v>#DIV/0!</v>
      </c>
      <c r="F207" s="45">
        <v>108.5</v>
      </c>
      <c r="G207" s="45"/>
      <c r="H207" s="55" t="e">
        <f t="shared" si="40"/>
        <v>#DIV/0!</v>
      </c>
      <c r="I207" s="45">
        <v>105.1</v>
      </c>
      <c r="J207" s="80"/>
      <c r="K207" s="55" t="e">
        <f t="shared" si="41"/>
        <v>#DIV/0!</v>
      </c>
      <c r="L207" s="43">
        <v>105.4</v>
      </c>
      <c r="M207" s="45"/>
      <c r="N207" s="55" t="e">
        <f t="shared" si="42"/>
        <v>#DIV/0!</v>
      </c>
      <c r="O207" s="46">
        <v>105.5</v>
      </c>
      <c r="P207" s="45"/>
      <c r="Q207" s="55" t="e">
        <f t="shared" si="43"/>
        <v>#DIV/0!</v>
      </c>
      <c r="R207" s="43">
        <v>105.5</v>
      </c>
    </row>
    <row r="208" spans="2:19" s="12" customFormat="1" ht="25.5" hidden="1" customHeight="1">
      <c r="B208" s="50"/>
      <c r="C208" s="49"/>
      <c r="D208" s="46"/>
      <c r="E208" s="76" t="e">
        <f t="shared" si="39"/>
        <v>#DIV/0!</v>
      </c>
      <c r="F208" s="45">
        <v>108.5</v>
      </c>
      <c r="G208" s="45"/>
      <c r="H208" s="55" t="e">
        <f t="shared" si="40"/>
        <v>#DIV/0!</v>
      </c>
      <c r="I208" s="45">
        <v>105.1</v>
      </c>
      <c r="J208" s="80"/>
      <c r="K208" s="55" t="e">
        <f t="shared" si="41"/>
        <v>#DIV/0!</v>
      </c>
      <c r="L208" s="43">
        <v>105.4</v>
      </c>
      <c r="M208" s="45"/>
      <c r="N208" s="55" t="e">
        <f t="shared" si="42"/>
        <v>#DIV/0!</v>
      </c>
      <c r="O208" s="46">
        <v>105.5</v>
      </c>
      <c r="P208" s="45"/>
      <c r="Q208" s="55" t="e">
        <f t="shared" si="43"/>
        <v>#DIV/0!</v>
      </c>
      <c r="R208" s="43">
        <v>105.5</v>
      </c>
    </row>
    <row r="209" spans="2:19" s="12" customFormat="1" ht="25.5" hidden="1" customHeight="1">
      <c r="B209" s="50"/>
      <c r="C209" s="49"/>
      <c r="D209" s="46"/>
      <c r="E209" s="76" t="e">
        <f t="shared" si="39"/>
        <v>#DIV/0!</v>
      </c>
      <c r="F209" s="45">
        <v>108.5</v>
      </c>
      <c r="G209" s="45"/>
      <c r="H209" s="55" t="e">
        <f t="shared" si="40"/>
        <v>#DIV/0!</v>
      </c>
      <c r="I209" s="45">
        <v>105.1</v>
      </c>
      <c r="J209" s="80"/>
      <c r="K209" s="55" t="e">
        <f t="shared" si="41"/>
        <v>#DIV/0!</v>
      </c>
      <c r="L209" s="43">
        <v>105.4</v>
      </c>
      <c r="M209" s="45"/>
      <c r="N209" s="55" t="e">
        <f t="shared" si="42"/>
        <v>#DIV/0!</v>
      </c>
      <c r="O209" s="46">
        <v>105.5</v>
      </c>
      <c r="P209" s="45"/>
      <c r="Q209" s="55" t="e">
        <f t="shared" si="43"/>
        <v>#DIV/0!</v>
      </c>
      <c r="R209" s="43">
        <v>105.5</v>
      </c>
    </row>
    <row r="210" spans="2:19" s="12" customFormat="1" ht="33" customHeight="1">
      <c r="B210" s="50" t="s">
        <v>86</v>
      </c>
      <c r="C210" s="49" t="s">
        <v>22</v>
      </c>
      <c r="D210" s="46"/>
      <c r="E210" s="76" t="e">
        <f t="shared" si="39"/>
        <v>#DIV/0!</v>
      </c>
      <c r="F210" s="45">
        <v>108.5</v>
      </c>
      <c r="G210" s="45"/>
      <c r="H210" s="55" t="e">
        <f t="shared" si="40"/>
        <v>#DIV/0!</v>
      </c>
      <c r="I210" s="45">
        <v>105.1</v>
      </c>
      <c r="J210" s="80"/>
      <c r="K210" s="55" t="e">
        <f t="shared" si="41"/>
        <v>#DIV/0!</v>
      </c>
      <c r="L210" s="43">
        <v>105.4</v>
      </c>
      <c r="M210" s="45"/>
      <c r="N210" s="55" t="e">
        <f t="shared" si="42"/>
        <v>#DIV/0!</v>
      </c>
      <c r="O210" s="46">
        <v>105.5</v>
      </c>
      <c r="P210" s="45"/>
      <c r="Q210" s="55" t="e">
        <f t="shared" si="43"/>
        <v>#DIV/0!</v>
      </c>
      <c r="R210" s="43">
        <v>105.5</v>
      </c>
    </row>
    <row r="211" spans="2:19" s="12" customFormat="1" ht="48.75" customHeight="1">
      <c r="B211" s="24" t="s">
        <v>87</v>
      </c>
      <c r="C211" s="11" t="s">
        <v>88</v>
      </c>
      <c r="D211" s="43">
        <f>D212+D218</f>
        <v>1409</v>
      </c>
      <c r="E211" s="43">
        <f t="shared" si="39"/>
        <v>116.7</v>
      </c>
      <c r="F211" s="43">
        <v>108.5</v>
      </c>
      <c r="G211" s="43">
        <f t="shared" ref="G211:P211" si="44">G212+G218</f>
        <v>1568</v>
      </c>
      <c r="H211" s="54">
        <f t="shared" si="40"/>
        <v>105.88449001559232</v>
      </c>
      <c r="I211" s="30">
        <v>105.1</v>
      </c>
      <c r="J211" s="79">
        <f t="shared" si="44"/>
        <v>1762</v>
      </c>
      <c r="K211" s="54">
        <f t="shared" si="41"/>
        <v>106.61522673585564</v>
      </c>
      <c r="L211" s="43">
        <v>105.4</v>
      </c>
      <c r="M211" s="43">
        <f t="shared" si="44"/>
        <v>1920</v>
      </c>
      <c r="N211" s="54">
        <f t="shared" si="42"/>
        <v>103.28633446482077</v>
      </c>
      <c r="O211" s="43">
        <v>105.5</v>
      </c>
      <c r="P211" s="43">
        <f t="shared" si="44"/>
        <v>2090</v>
      </c>
      <c r="Q211" s="54">
        <f t="shared" si="43"/>
        <v>103.1793048973144</v>
      </c>
      <c r="R211" s="43">
        <v>105.5</v>
      </c>
      <c r="S211" s="12">
        <v>1113</v>
      </c>
    </row>
    <row r="212" spans="2:19" s="12" customFormat="1" ht="45.75" customHeight="1">
      <c r="B212" s="50"/>
      <c r="C212" s="49" t="s">
        <v>89</v>
      </c>
      <c r="D212" s="46">
        <f>D213+D214+D215+D216+D217</f>
        <v>45</v>
      </c>
      <c r="E212" s="43">
        <f t="shared" si="39"/>
        <v>3.7</v>
      </c>
      <c r="F212" s="46">
        <v>108.5</v>
      </c>
      <c r="G212" s="46">
        <f t="shared" ref="G212:P212" si="45">G213+G214+G215+G216+G217</f>
        <v>50</v>
      </c>
      <c r="H212" s="55">
        <f t="shared" si="40"/>
        <v>105.7194206575748</v>
      </c>
      <c r="I212" s="45">
        <v>105.1</v>
      </c>
      <c r="J212" s="79">
        <f t="shared" si="45"/>
        <v>60</v>
      </c>
      <c r="K212" s="55">
        <f t="shared" si="41"/>
        <v>113.85199240986717</v>
      </c>
      <c r="L212" s="43">
        <v>105.4</v>
      </c>
      <c r="M212" s="46">
        <f t="shared" si="45"/>
        <v>70</v>
      </c>
      <c r="N212" s="55">
        <f t="shared" si="42"/>
        <v>110.58451816745657</v>
      </c>
      <c r="O212" s="46">
        <v>105.5</v>
      </c>
      <c r="P212" s="46">
        <f t="shared" si="45"/>
        <v>80</v>
      </c>
      <c r="Q212" s="55">
        <f t="shared" si="43"/>
        <v>108.32769126607988</v>
      </c>
      <c r="R212" s="43">
        <v>105.5</v>
      </c>
      <c r="S212" s="12">
        <v>1113</v>
      </c>
    </row>
    <row r="213" spans="2:19" s="12" customFormat="1" ht="30.75" customHeight="1">
      <c r="B213" s="50"/>
      <c r="C213" s="65" t="s">
        <v>158</v>
      </c>
      <c r="D213" s="60">
        <v>45</v>
      </c>
      <c r="E213" s="43" t="e">
        <f t="shared" si="39"/>
        <v>#DIV/0!</v>
      </c>
      <c r="F213" s="46">
        <v>108.5</v>
      </c>
      <c r="G213" s="45">
        <v>50</v>
      </c>
      <c r="H213" s="55">
        <f t="shared" si="40"/>
        <v>105.7194206575748</v>
      </c>
      <c r="I213" s="45">
        <v>105.1</v>
      </c>
      <c r="J213" s="80">
        <v>60</v>
      </c>
      <c r="K213" s="55">
        <f t="shared" si="41"/>
        <v>113.85199240986717</v>
      </c>
      <c r="L213" s="43">
        <v>105.4</v>
      </c>
      <c r="M213" s="45">
        <v>70</v>
      </c>
      <c r="N213" s="55">
        <f t="shared" si="42"/>
        <v>110.58451816745657</v>
      </c>
      <c r="O213" s="46">
        <v>105.5</v>
      </c>
      <c r="P213" s="45">
        <v>80</v>
      </c>
      <c r="Q213" s="55">
        <f t="shared" si="43"/>
        <v>108.32769126607988</v>
      </c>
      <c r="R213" s="43">
        <v>105.5</v>
      </c>
    </row>
    <row r="214" spans="2:19" s="12" customFormat="1" ht="30.75" hidden="1" customHeight="1">
      <c r="B214" s="50"/>
      <c r="C214" s="65"/>
      <c r="D214" s="60"/>
      <c r="E214" s="43" t="e">
        <f t="shared" si="39"/>
        <v>#DIV/0!</v>
      </c>
      <c r="F214" s="46">
        <v>108.5</v>
      </c>
      <c r="G214" s="45"/>
      <c r="H214" s="55" t="e">
        <f t="shared" si="40"/>
        <v>#DIV/0!</v>
      </c>
      <c r="I214" s="45">
        <v>105.1</v>
      </c>
      <c r="J214" s="80"/>
      <c r="K214" s="55" t="e">
        <f t="shared" si="41"/>
        <v>#DIV/0!</v>
      </c>
      <c r="L214" s="43">
        <v>105.4</v>
      </c>
      <c r="M214" s="45"/>
      <c r="N214" s="55" t="e">
        <f t="shared" si="42"/>
        <v>#DIV/0!</v>
      </c>
      <c r="O214" s="46">
        <v>105.5</v>
      </c>
      <c r="P214" s="45"/>
      <c r="Q214" s="55" t="e">
        <f t="shared" si="43"/>
        <v>#DIV/0!</v>
      </c>
      <c r="R214" s="43">
        <v>105.5</v>
      </c>
    </row>
    <row r="215" spans="2:19" s="12" customFormat="1" ht="30.75" hidden="1" customHeight="1">
      <c r="B215" s="50"/>
      <c r="C215" s="65"/>
      <c r="D215" s="60"/>
      <c r="E215" s="43" t="e">
        <f t="shared" si="39"/>
        <v>#DIV/0!</v>
      </c>
      <c r="F215" s="46">
        <v>108.5</v>
      </c>
      <c r="G215" s="45"/>
      <c r="H215" s="55" t="e">
        <f t="shared" si="40"/>
        <v>#DIV/0!</v>
      </c>
      <c r="I215" s="45">
        <v>105.1</v>
      </c>
      <c r="J215" s="80"/>
      <c r="K215" s="55" t="e">
        <f t="shared" si="41"/>
        <v>#DIV/0!</v>
      </c>
      <c r="L215" s="43">
        <v>105.4</v>
      </c>
      <c r="M215" s="45"/>
      <c r="N215" s="55" t="e">
        <f t="shared" si="42"/>
        <v>#DIV/0!</v>
      </c>
      <c r="O215" s="46">
        <v>105.5</v>
      </c>
      <c r="P215" s="45"/>
      <c r="Q215" s="55" t="e">
        <f t="shared" si="43"/>
        <v>#DIV/0!</v>
      </c>
      <c r="R215" s="43">
        <v>105.5</v>
      </c>
    </row>
    <row r="216" spans="2:19" s="12" customFormat="1" ht="30.75" hidden="1" customHeight="1">
      <c r="B216" s="50"/>
      <c r="C216" s="65"/>
      <c r="D216" s="60"/>
      <c r="E216" s="43" t="e">
        <f t="shared" si="39"/>
        <v>#DIV/0!</v>
      </c>
      <c r="F216" s="46">
        <v>108.5</v>
      </c>
      <c r="G216" s="45"/>
      <c r="H216" s="55" t="e">
        <f t="shared" si="40"/>
        <v>#DIV/0!</v>
      </c>
      <c r="I216" s="45">
        <v>105.1</v>
      </c>
      <c r="J216" s="80"/>
      <c r="K216" s="55" t="e">
        <f t="shared" si="41"/>
        <v>#DIV/0!</v>
      </c>
      <c r="L216" s="43">
        <v>105.4</v>
      </c>
      <c r="M216" s="45"/>
      <c r="N216" s="55" t="e">
        <f t="shared" si="42"/>
        <v>#DIV/0!</v>
      </c>
      <c r="O216" s="46">
        <v>105.5</v>
      </c>
      <c r="P216" s="45"/>
      <c r="Q216" s="55" t="e">
        <f t="shared" si="43"/>
        <v>#DIV/0!</v>
      </c>
      <c r="R216" s="43">
        <v>105.5</v>
      </c>
    </row>
    <row r="217" spans="2:19" s="12" customFormat="1" ht="33" hidden="1" customHeight="1">
      <c r="B217" s="50"/>
      <c r="C217" s="82"/>
      <c r="D217" s="70"/>
      <c r="E217" s="46" t="e">
        <f t="shared" si="39"/>
        <v>#DIV/0!</v>
      </c>
      <c r="F217" s="46">
        <v>108.5</v>
      </c>
      <c r="G217" s="45"/>
      <c r="H217" s="55" t="e">
        <f t="shared" si="40"/>
        <v>#DIV/0!</v>
      </c>
      <c r="I217" s="45">
        <v>105.1</v>
      </c>
      <c r="J217" s="45"/>
      <c r="K217" s="55" t="e">
        <f t="shared" si="41"/>
        <v>#DIV/0!</v>
      </c>
      <c r="L217" s="46">
        <v>105.4</v>
      </c>
      <c r="M217" s="45"/>
      <c r="N217" s="55" t="e">
        <f t="shared" si="42"/>
        <v>#DIV/0!</v>
      </c>
      <c r="O217" s="46">
        <v>105.5</v>
      </c>
      <c r="P217" s="45"/>
      <c r="Q217" s="55" t="e">
        <f t="shared" si="43"/>
        <v>#DIV/0!</v>
      </c>
      <c r="R217" s="46">
        <v>105.5</v>
      </c>
    </row>
    <row r="218" spans="2:19" s="12" customFormat="1" ht="33" customHeight="1">
      <c r="B218" s="50"/>
      <c r="C218" s="49" t="s">
        <v>90</v>
      </c>
      <c r="D218" s="46">
        <f>D219+D220+D221+D222+D223</f>
        <v>1364</v>
      </c>
      <c r="E218" s="43" t="e">
        <f t="shared" si="39"/>
        <v>#DIV/0!</v>
      </c>
      <c r="F218" s="46">
        <v>108.5</v>
      </c>
      <c r="G218" s="46">
        <f t="shared" ref="G218:P218" si="46">G219+G220+G221+G222+G223</f>
        <v>1518</v>
      </c>
      <c r="H218" s="55">
        <f t="shared" si="40"/>
        <v>105.88993585218378</v>
      </c>
      <c r="I218" s="45">
        <v>105.1</v>
      </c>
      <c r="J218" s="79">
        <f t="shared" si="46"/>
        <v>1702</v>
      </c>
      <c r="K218" s="55">
        <f t="shared" si="41"/>
        <v>106.3768615950779</v>
      </c>
      <c r="L218" s="43">
        <v>105.4</v>
      </c>
      <c r="M218" s="46">
        <f t="shared" si="46"/>
        <v>1850</v>
      </c>
      <c r="N218" s="55">
        <f t="shared" si="42"/>
        <v>103.02905419328251</v>
      </c>
      <c r="O218" s="46">
        <v>105.5</v>
      </c>
      <c r="P218" s="46">
        <f t="shared" si="46"/>
        <v>2010</v>
      </c>
      <c r="Q218" s="55">
        <f t="shared" si="43"/>
        <v>102.98450108876649</v>
      </c>
      <c r="R218" s="43">
        <v>105.5</v>
      </c>
    </row>
    <row r="219" spans="2:19" s="12" customFormat="1" ht="33" customHeight="1">
      <c r="B219" s="50"/>
      <c r="C219" s="65" t="s">
        <v>157</v>
      </c>
      <c r="D219" s="60">
        <v>841</v>
      </c>
      <c r="E219" s="43" t="e">
        <f t="shared" si="39"/>
        <v>#DIV/0!</v>
      </c>
      <c r="F219" s="46">
        <v>108.5</v>
      </c>
      <c r="G219" s="45">
        <v>918</v>
      </c>
      <c r="H219" s="55">
        <f t="shared" si="40"/>
        <v>103.85895998488503</v>
      </c>
      <c r="I219" s="45">
        <v>105.1</v>
      </c>
      <c r="J219" s="80">
        <v>1002</v>
      </c>
      <c r="K219" s="55">
        <f t="shared" si="41"/>
        <v>103.5581848172539</v>
      </c>
      <c r="L219" s="43">
        <v>105.4</v>
      </c>
      <c r="M219" s="45">
        <v>1100</v>
      </c>
      <c r="N219" s="55">
        <f t="shared" si="42"/>
        <v>104.05728826706776</v>
      </c>
      <c r="O219" s="46">
        <v>105.5</v>
      </c>
      <c r="P219" s="45">
        <v>1210</v>
      </c>
      <c r="Q219" s="55">
        <f t="shared" si="43"/>
        <v>104.26540284360189</v>
      </c>
      <c r="R219" s="43">
        <v>105.5</v>
      </c>
    </row>
    <row r="220" spans="2:19" s="12" customFormat="1" ht="33" customHeight="1">
      <c r="B220" s="50"/>
      <c r="C220" s="71" t="s">
        <v>161</v>
      </c>
      <c r="D220" s="46">
        <v>523</v>
      </c>
      <c r="E220" s="43" t="e">
        <f t="shared" si="39"/>
        <v>#DIV/0!</v>
      </c>
      <c r="F220" s="46">
        <v>108.5</v>
      </c>
      <c r="G220" s="45">
        <v>600</v>
      </c>
      <c r="H220" s="55">
        <f t="shared" si="40"/>
        <v>109.15580717990515</v>
      </c>
      <c r="I220" s="45">
        <v>105.1</v>
      </c>
      <c r="J220" s="80">
        <v>700</v>
      </c>
      <c r="K220" s="55">
        <f t="shared" si="41"/>
        <v>110.68943706514864</v>
      </c>
      <c r="L220" s="43">
        <v>105.4</v>
      </c>
      <c r="M220" s="45">
        <v>750</v>
      </c>
      <c r="N220" s="55">
        <f t="shared" si="42"/>
        <v>101.55721056194989</v>
      </c>
      <c r="O220" s="46">
        <v>105.5</v>
      </c>
      <c r="P220" s="45">
        <v>800</v>
      </c>
      <c r="Q220" s="55">
        <f t="shared" si="43"/>
        <v>101.10584518167455</v>
      </c>
      <c r="R220" s="43">
        <v>105.5</v>
      </c>
    </row>
    <row r="221" spans="2:19" s="12" customFormat="1" ht="33" hidden="1" customHeight="1">
      <c r="B221" s="50"/>
      <c r="C221" s="49"/>
      <c r="D221" s="46"/>
      <c r="E221" s="43" t="e">
        <f t="shared" si="39"/>
        <v>#DIV/0!</v>
      </c>
      <c r="F221" s="46">
        <v>108.5</v>
      </c>
      <c r="G221" s="45"/>
      <c r="H221" s="55" t="e">
        <f t="shared" si="40"/>
        <v>#DIV/0!</v>
      </c>
      <c r="I221" s="45">
        <v>105.1</v>
      </c>
      <c r="J221" s="80"/>
      <c r="K221" s="55" t="e">
        <f t="shared" si="41"/>
        <v>#DIV/0!</v>
      </c>
      <c r="L221" s="43">
        <v>105.4</v>
      </c>
      <c r="M221" s="45"/>
      <c r="N221" s="55" t="e">
        <f t="shared" si="42"/>
        <v>#DIV/0!</v>
      </c>
      <c r="O221" s="46">
        <v>105.5</v>
      </c>
      <c r="P221" s="45"/>
      <c r="Q221" s="55" t="e">
        <f t="shared" si="43"/>
        <v>#DIV/0!</v>
      </c>
      <c r="R221" s="43">
        <v>105.5</v>
      </c>
    </row>
    <row r="222" spans="2:19" s="12" customFormat="1" ht="33" hidden="1" customHeight="1">
      <c r="B222" s="50"/>
      <c r="C222" s="49"/>
      <c r="D222" s="46"/>
      <c r="E222" s="43" t="e">
        <f t="shared" si="39"/>
        <v>#DIV/0!</v>
      </c>
      <c r="F222" s="46">
        <v>108.5</v>
      </c>
      <c r="G222" s="45"/>
      <c r="H222" s="55" t="e">
        <f t="shared" si="40"/>
        <v>#DIV/0!</v>
      </c>
      <c r="I222" s="45">
        <v>105.1</v>
      </c>
      <c r="J222" s="80"/>
      <c r="K222" s="55" t="e">
        <f t="shared" si="41"/>
        <v>#DIV/0!</v>
      </c>
      <c r="L222" s="43">
        <v>105.4</v>
      </c>
      <c r="M222" s="45"/>
      <c r="N222" s="55" t="e">
        <f t="shared" si="42"/>
        <v>#DIV/0!</v>
      </c>
      <c r="O222" s="46">
        <v>105.5</v>
      </c>
      <c r="P222" s="45"/>
      <c r="Q222" s="55" t="e">
        <f t="shared" si="43"/>
        <v>#DIV/0!</v>
      </c>
      <c r="R222" s="43">
        <v>105.5</v>
      </c>
    </row>
    <row r="223" spans="2:19" s="12" customFormat="1" ht="33" hidden="1" customHeight="1">
      <c r="B223" s="50"/>
      <c r="C223" s="49"/>
      <c r="D223" s="46"/>
      <c r="E223" s="43" t="e">
        <f t="shared" si="39"/>
        <v>#DIV/0!</v>
      </c>
      <c r="F223" s="46">
        <v>108.5</v>
      </c>
      <c r="G223" s="45"/>
      <c r="H223" s="55" t="e">
        <f t="shared" si="40"/>
        <v>#DIV/0!</v>
      </c>
      <c r="I223" s="45">
        <v>105.1</v>
      </c>
      <c r="J223" s="80"/>
      <c r="K223" s="55" t="e">
        <f t="shared" si="41"/>
        <v>#DIV/0!</v>
      </c>
      <c r="L223" s="43">
        <v>105.4</v>
      </c>
      <c r="M223" s="45"/>
      <c r="N223" s="55" t="e">
        <f t="shared" si="42"/>
        <v>#DIV/0!</v>
      </c>
      <c r="O223" s="46">
        <v>105.5</v>
      </c>
      <c r="P223" s="45"/>
      <c r="Q223" s="55" t="e">
        <f t="shared" si="43"/>
        <v>#DIV/0!</v>
      </c>
      <c r="R223" s="43">
        <v>105.5</v>
      </c>
    </row>
    <row r="224" spans="2:19" s="12" customFormat="1" ht="33" customHeight="1">
      <c r="B224" s="50" t="s">
        <v>91</v>
      </c>
      <c r="C224" s="49" t="s">
        <v>22</v>
      </c>
      <c r="D224" s="46"/>
      <c r="E224" s="43" t="e">
        <f t="shared" si="39"/>
        <v>#DIV/0!</v>
      </c>
      <c r="F224" s="46">
        <v>108.5</v>
      </c>
      <c r="G224" s="45"/>
      <c r="H224" s="55" t="e">
        <f t="shared" si="40"/>
        <v>#DIV/0!</v>
      </c>
      <c r="I224" s="45">
        <v>105.1</v>
      </c>
      <c r="J224" s="80"/>
      <c r="K224" s="55" t="e">
        <f t="shared" si="41"/>
        <v>#DIV/0!</v>
      </c>
      <c r="L224" s="43">
        <v>105.4</v>
      </c>
      <c r="M224" s="45"/>
      <c r="N224" s="55" t="e">
        <f t="shared" si="42"/>
        <v>#DIV/0!</v>
      </c>
      <c r="O224" s="46">
        <v>105.5</v>
      </c>
      <c r="P224" s="45"/>
      <c r="Q224" s="55" t="e">
        <f t="shared" si="43"/>
        <v>#DIV/0!</v>
      </c>
      <c r="R224" s="43">
        <v>105.5</v>
      </c>
    </row>
    <row r="225" spans="2:19" ht="115.5" customHeight="1">
      <c r="B225" s="24" t="s">
        <v>92</v>
      </c>
      <c r="C225" s="26" t="s">
        <v>93</v>
      </c>
      <c r="D225" s="43">
        <f>D226+D227+D228+D229</f>
        <v>0</v>
      </c>
      <c r="E225" s="43" t="e">
        <f t="shared" si="39"/>
        <v>#DIV/0!</v>
      </c>
      <c r="F225" s="43">
        <v>108.5</v>
      </c>
      <c r="G225" s="43">
        <f>G226+G227+G228+G229</f>
        <v>50</v>
      </c>
      <c r="H225" s="54" t="e">
        <f t="shared" si="40"/>
        <v>#DIV/0!</v>
      </c>
      <c r="I225" s="30">
        <v>105.1</v>
      </c>
      <c r="J225" s="79">
        <f>J226+J227+J228+J229</f>
        <v>0</v>
      </c>
      <c r="K225" s="54">
        <f t="shared" si="41"/>
        <v>0</v>
      </c>
      <c r="L225" s="43">
        <v>105.4</v>
      </c>
      <c r="M225" s="43">
        <f>M226+M227+M228+M229</f>
        <v>0</v>
      </c>
      <c r="N225" s="54" t="e">
        <f t="shared" si="42"/>
        <v>#DIV/0!</v>
      </c>
      <c r="O225" s="43">
        <v>105.5</v>
      </c>
      <c r="P225" s="43">
        <f>P226+P227+P228+P229</f>
        <v>0</v>
      </c>
      <c r="Q225" s="54" t="e">
        <f t="shared" si="43"/>
        <v>#DIV/0!</v>
      </c>
      <c r="R225" s="43">
        <v>105.5</v>
      </c>
    </row>
    <row r="226" spans="2:19" s="37" customFormat="1" ht="33.75" customHeight="1">
      <c r="B226" s="40"/>
      <c r="C226" s="41" t="s">
        <v>166</v>
      </c>
      <c r="D226" s="31"/>
      <c r="E226" s="43" t="e">
        <f t="shared" si="39"/>
        <v>#DIV/0!</v>
      </c>
      <c r="F226" s="31">
        <v>108.5</v>
      </c>
      <c r="G226" s="31">
        <v>50</v>
      </c>
      <c r="H226" s="55" t="e">
        <f t="shared" si="40"/>
        <v>#DIV/0!</v>
      </c>
      <c r="I226" s="45">
        <v>105.1</v>
      </c>
      <c r="J226" s="79"/>
      <c r="K226" s="55">
        <f t="shared" si="41"/>
        <v>0</v>
      </c>
      <c r="L226" s="43">
        <v>105.4</v>
      </c>
      <c r="M226" s="46"/>
      <c r="N226" s="55" t="e">
        <f t="shared" si="42"/>
        <v>#DIV/0!</v>
      </c>
      <c r="O226" s="46">
        <v>105.5</v>
      </c>
      <c r="P226" s="46"/>
      <c r="Q226" s="55" t="e">
        <f t="shared" si="43"/>
        <v>#DIV/0!</v>
      </c>
      <c r="R226" s="43">
        <v>105.5</v>
      </c>
    </row>
    <row r="227" spans="2:19" s="37" customFormat="1" ht="43.5" hidden="1" customHeight="1">
      <c r="B227" s="40"/>
      <c r="C227" s="41"/>
      <c r="D227" s="31"/>
      <c r="E227" s="43" t="e">
        <f t="shared" si="39"/>
        <v>#DIV/0!</v>
      </c>
      <c r="F227" s="31">
        <v>108.5</v>
      </c>
      <c r="G227" s="31"/>
      <c r="H227" s="55" t="e">
        <f t="shared" si="40"/>
        <v>#DIV/0!</v>
      </c>
      <c r="I227" s="45">
        <v>105.1</v>
      </c>
      <c r="J227" s="79"/>
      <c r="K227" s="55" t="e">
        <f t="shared" si="41"/>
        <v>#DIV/0!</v>
      </c>
      <c r="L227" s="43">
        <v>105.4</v>
      </c>
      <c r="M227" s="46"/>
      <c r="N227" s="55" t="e">
        <f t="shared" si="42"/>
        <v>#DIV/0!</v>
      </c>
      <c r="O227" s="46">
        <v>105.5</v>
      </c>
      <c r="P227" s="46"/>
      <c r="Q227" s="55" t="e">
        <f t="shared" si="43"/>
        <v>#DIV/0!</v>
      </c>
      <c r="R227" s="43">
        <v>105.5</v>
      </c>
    </row>
    <row r="228" spans="2:19" s="37" customFormat="1" ht="33.75" hidden="1" customHeight="1">
      <c r="B228" s="40"/>
      <c r="C228" s="41"/>
      <c r="D228" s="31"/>
      <c r="E228" s="43" t="e">
        <f t="shared" si="39"/>
        <v>#DIV/0!</v>
      </c>
      <c r="F228" s="31">
        <v>108.5</v>
      </c>
      <c r="G228" s="31"/>
      <c r="H228" s="55" t="e">
        <f t="shared" si="40"/>
        <v>#DIV/0!</v>
      </c>
      <c r="I228" s="45">
        <v>105.1</v>
      </c>
      <c r="J228" s="79"/>
      <c r="K228" s="55" t="e">
        <f t="shared" si="41"/>
        <v>#DIV/0!</v>
      </c>
      <c r="L228" s="43">
        <v>105.4</v>
      </c>
      <c r="M228" s="46"/>
      <c r="N228" s="55" t="e">
        <f t="shared" si="42"/>
        <v>#DIV/0!</v>
      </c>
      <c r="O228" s="46">
        <v>105.5</v>
      </c>
      <c r="P228" s="46"/>
      <c r="Q228" s="55" t="e">
        <f t="shared" si="43"/>
        <v>#DIV/0!</v>
      </c>
      <c r="R228" s="43">
        <v>105.5</v>
      </c>
    </row>
    <row r="229" spans="2:19" s="12" customFormat="1" ht="27.75" hidden="1" customHeight="1">
      <c r="B229" s="50"/>
      <c r="C229" s="27"/>
      <c r="D229" s="46"/>
      <c r="E229" s="43" t="e">
        <f t="shared" si="39"/>
        <v>#DIV/0!</v>
      </c>
      <c r="F229" s="31">
        <v>108.5</v>
      </c>
      <c r="G229" s="45"/>
      <c r="H229" s="55" t="e">
        <f t="shared" si="40"/>
        <v>#DIV/0!</v>
      </c>
      <c r="I229" s="45">
        <v>105.1</v>
      </c>
      <c r="J229" s="80"/>
      <c r="K229" s="55" t="e">
        <f t="shared" si="41"/>
        <v>#DIV/0!</v>
      </c>
      <c r="L229" s="43">
        <v>105.4</v>
      </c>
      <c r="M229" s="45"/>
      <c r="N229" s="55" t="e">
        <f t="shared" si="42"/>
        <v>#DIV/0!</v>
      </c>
      <c r="O229" s="46">
        <v>105.5</v>
      </c>
      <c r="P229" s="45"/>
      <c r="Q229" s="55" t="e">
        <f t="shared" si="43"/>
        <v>#DIV/0!</v>
      </c>
      <c r="R229" s="43">
        <v>105.5</v>
      </c>
    </row>
    <row r="230" spans="2:19" s="12" customFormat="1" ht="27.75" customHeight="1">
      <c r="B230" s="50" t="s">
        <v>94</v>
      </c>
      <c r="C230" s="49" t="s">
        <v>22</v>
      </c>
      <c r="D230" s="46"/>
      <c r="E230" s="43" t="e">
        <f t="shared" si="39"/>
        <v>#DIV/0!</v>
      </c>
      <c r="F230" s="31">
        <v>108.5</v>
      </c>
      <c r="G230" s="45"/>
      <c r="H230" s="55" t="e">
        <f t="shared" si="40"/>
        <v>#DIV/0!</v>
      </c>
      <c r="I230" s="45">
        <v>105.1</v>
      </c>
      <c r="J230" s="80"/>
      <c r="K230" s="55" t="e">
        <f t="shared" si="41"/>
        <v>#DIV/0!</v>
      </c>
      <c r="L230" s="43">
        <v>105.4</v>
      </c>
      <c r="M230" s="45"/>
      <c r="N230" s="55" t="e">
        <f t="shared" si="42"/>
        <v>#DIV/0!</v>
      </c>
      <c r="O230" s="46">
        <v>105.5</v>
      </c>
      <c r="P230" s="45"/>
      <c r="Q230" s="55" t="e">
        <f t="shared" si="43"/>
        <v>#DIV/0!</v>
      </c>
      <c r="R230" s="43">
        <v>105.5</v>
      </c>
    </row>
    <row r="231" spans="2:19" ht="18.75" customHeight="1">
      <c r="B231" s="87" t="s">
        <v>1</v>
      </c>
      <c r="C231" s="9" t="s">
        <v>2</v>
      </c>
      <c r="D231" s="44"/>
      <c r="E231" s="43" t="e">
        <f t="shared" si="39"/>
        <v>#DIV/0!</v>
      </c>
      <c r="F231" s="31">
        <v>108.5</v>
      </c>
      <c r="G231" s="74"/>
      <c r="H231" s="55" t="e">
        <f t="shared" si="40"/>
        <v>#DIV/0!</v>
      </c>
      <c r="I231" s="45">
        <v>105.1</v>
      </c>
      <c r="J231" s="80"/>
      <c r="K231" s="55" t="e">
        <f t="shared" si="41"/>
        <v>#DIV/0!</v>
      </c>
      <c r="L231" s="43">
        <v>105.4</v>
      </c>
      <c r="M231" s="45"/>
      <c r="N231" s="55" t="e">
        <f t="shared" si="42"/>
        <v>#DIV/0!</v>
      </c>
      <c r="O231" s="46">
        <v>105.5</v>
      </c>
      <c r="P231" s="45"/>
      <c r="Q231" s="55" t="e">
        <f t="shared" si="43"/>
        <v>#DIV/0!</v>
      </c>
      <c r="R231" s="43">
        <v>105.5</v>
      </c>
    </row>
    <row r="232" spans="2:19" ht="58.5" customHeight="1">
      <c r="B232" s="87"/>
      <c r="C232" s="14" t="s">
        <v>27</v>
      </c>
      <c r="D232" s="44">
        <f>D233+D234+D236+D237+D238</f>
        <v>39492</v>
      </c>
      <c r="E232" s="43" t="e">
        <f t="shared" si="39"/>
        <v>#DIV/0!</v>
      </c>
      <c r="F232" s="31">
        <v>108.5</v>
      </c>
      <c r="G232" s="44">
        <f t="shared" ref="G232:P232" si="47">G233+G234+G236+G237+G238</f>
        <v>44472</v>
      </c>
      <c r="H232" s="55">
        <f t="shared" si="40"/>
        <v>107.14571730819659</v>
      </c>
      <c r="I232" s="45">
        <v>105.1</v>
      </c>
      <c r="J232" s="79">
        <f t="shared" si="47"/>
        <v>48964.9</v>
      </c>
      <c r="K232" s="55">
        <f t="shared" si="41"/>
        <v>104.46182285389131</v>
      </c>
      <c r="L232" s="43">
        <v>105.4</v>
      </c>
      <c r="M232" s="46">
        <f t="shared" si="47"/>
        <v>51658</v>
      </c>
      <c r="N232" s="55">
        <f t="shared" si="42"/>
        <v>100.00005904219675</v>
      </c>
      <c r="O232" s="46">
        <v>105.5</v>
      </c>
      <c r="P232" s="46">
        <f t="shared" si="47"/>
        <v>59477.8</v>
      </c>
      <c r="Q232" s="55">
        <f t="shared" si="43"/>
        <v>109.13519999104575</v>
      </c>
      <c r="R232" s="43">
        <v>105.5</v>
      </c>
    </row>
    <row r="233" spans="2:19" ht="20.25" customHeight="1">
      <c r="B233" s="87"/>
      <c r="C233" s="14" t="s">
        <v>171</v>
      </c>
      <c r="D233" s="44">
        <v>39492</v>
      </c>
      <c r="E233" s="43">
        <f t="shared" si="39"/>
        <v>32.200000000000003</v>
      </c>
      <c r="F233" s="31">
        <v>108.5</v>
      </c>
      <c r="G233" s="74">
        <v>44472</v>
      </c>
      <c r="H233" s="55">
        <f t="shared" si="40"/>
        <v>107.14571730819659</v>
      </c>
      <c r="I233" s="45">
        <v>105.1</v>
      </c>
      <c r="J233" s="80">
        <v>48964.9</v>
      </c>
      <c r="K233" s="55">
        <f t="shared" si="41"/>
        <v>104.46182285389131</v>
      </c>
      <c r="L233" s="43">
        <v>105.4</v>
      </c>
      <c r="M233" s="45">
        <v>51658</v>
      </c>
      <c r="N233" s="55">
        <f t="shared" si="42"/>
        <v>100.00005904219675</v>
      </c>
      <c r="O233" s="46">
        <v>105.5</v>
      </c>
      <c r="P233" s="45">
        <v>59477.8</v>
      </c>
      <c r="Q233" s="55">
        <f t="shared" si="43"/>
        <v>109.13519999104575</v>
      </c>
      <c r="R233" s="43">
        <v>105.5</v>
      </c>
      <c r="S233" s="42">
        <v>113059</v>
      </c>
    </row>
    <row r="234" spans="2:19" ht="21" customHeight="1">
      <c r="B234" s="87"/>
      <c r="C234" s="14"/>
      <c r="D234" s="44"/>
      <c r="E234" s="7"/>
      <c r="F234" s="31">
        <v>108.5</v>
      </c>
      <c r="G234" s="53"/>
      <c r="H234" s="55" t="e">
        <f t="shared" ref="H234:H238" si="48">G234/D234/I234*10000</f>
        <v>#DIV/0!</v>
      </c>
      <c r="I234" s="45">
        <v>105.1</v>
      </c>
      <c r="J234" s="80"/>
      <c r="K234" s="55" t="e">
        <f t="shared" ref="K234:K238" si="49">J234/G234/L234*10000</f>
        <v>#DIV/0!</v>
      </c>
      <c r="L234" s="43">
        <v>105.4</v>
      </c>
      <c r="M234" s="45"/>
      <c r="N234" s="55" t="e">
        <f t="shared" ref="N234:N238" si="50">M234/J234/O234*10000</f>
        <v>#DIV/0!</v>
      </c>
      <c r="O234" s="46">
        <v>105.5</v>
      </c>
      <c r="P234" s="45"/>
      <c r="Q234" s="55" t="e">
        <f t="shared" ref="Q234:Q238" si="51">P234/M234/R234*10000</f>
        <v>#DIV/0!</v>
      </c>
      <c r="R234" s="43">
        <v>105.5</v>
      </c>
    </row>
    <row r="235" spans="2:19" ht="58.5" hidden="1" customHeight="1">
      <c r="B235" s="87"/>
      <c r="C235" s="14"/>
      <c r="D235" s="44"/>
      <c r="E235" s="7"/>
      <c r="F235" s="31">
        <v>108.5</v>
      </c>
      <c r="G235" s="53"/>
      <c r="H235" s="55" t="e">
        <f t="shared" si="48"/>
        <v>#DIV/0!</v>
      </c>
      <c r="I235" s="45">
        <v>105.1</v>
      </c>
      <c r="J235" s="80"/>
      <c r="K235" s="55" t="e">
        <f t="shared" si="49"/>
        <v>#DIV/0!</v>
      </c>
      <c r="L235" s="43">
        <v>105.4</v>
      </c>
      <c r="M235" s="45"/>
      <c r="N235" s="55" t="e">
        <f t="shared" si="50"/>
        <v>#DIV/0!</v>
      </c>
      <c r="O235" s="46">
        <v>105.5</v>
      </c>
      <c r="P235" s="45"/>
      <c r="Q235" s="55" t="e">
        <f t="shared" si="51"/>
        <v>#DIV/0!</v>
      </c>
      <c r="R235" s="43">
        <v>105.5</v>
      </c>
    </row>
    <row r="236" spans="2:19" ht="19.5" hidden="1" customHeight="1">
      <c r="B236" s="87"/>
      <c r="C236" s="14"/>
      <c r="D236" s="44"/>
      <c r="E236" s="7"/>
      <c r="F236" s="31">
        <v>108.5</v>
      </c>
      <c r="G236" s="53"/>
      <c r="H236" s="55" t="e">
        <f t="shared" si="48"/>
        <v>#DIV/0!</v>
      </c>
      <c r="I236" s="45">
        <v>105.1</v>
      </c>
      <c r="J236" s="80"/>
      <c r="K236" s="55" t="e">
        <f t="shared" si="49"/>
        <v>#DIV/0!</v>
      </c>
      <c r="L236" s="43">
        <v>105.4</v>
      </c>
      <c r="M236" s="45"/>
      <c r="N236" s="55" t="e">
        <f t="shared" si="50"/>
        <v>#DIV/0!</v>
      </c>
      <c r="O236" s="46">
        <v>105.5</v>
      </c>
      <c r="P236" s="45"/>
      <c r="Q236" s="55" t="e">
        <f t="shared" si="51"/>
        <v>#DIV/0!</v>
      </c>
      <c r="R236" s="43">
        <v>105.5</v>
      </c>
    </row>
    <row r="237" spans="2:19" ht="19.5" hidden="1" customHeight="1">
      <c r="B237" s="87"/>
      <c r="C237" s="14"/>
      <c r="D237" s="44"/>
      <c r="E237" s="7"/>
      <c r="F237" s="31">
        <v>108.5</v>
      </c>
      <c r="G237" s="53"/>
      <c r="H237" s="55" t="e">
        <f t="shared" si="48"/>
        <v>#DIV/0!</v>
      </c>
      <c r="I237" s="45">
        <v>105.1</v>
      </c>
      <c r="J237" s="80"/>
      <c r="K237" s="55" t="e">
        <f t="shared" si="49"/>
        <v>#DIV/0!</v>
      </c>
      <c r="L237" s="43">
        <v>105.4</v>
      </c>
      <c r="M237" s="45"/>
      <c r="N237" s="55" t="e">
        <f t="shared" si="50"/>
        <v>#DIV/0!</v>
      </c>
      <c r="O237" s="46">
        <v>105.5</v>
      </c>
      <c r="P237" s="45"/>
      <c r="Q237" s="55" t="e">
        <f t="shared" si="51"/>
        <v>#DIV/0!</v>
      </c>
      <c r="R237" s="43">
        <v>105.5</v>
      </c>
    </row>
    <row r="238" spans="2:19" ht="23.25" hidden="1" customHeight="1">
      <c r="B238" s="87"/>
      <c r="C238" s="14" t="s">
        <v>3</v>
      </c>
      <c r="D238" s="44"/>
      <c r="E238" s="7"/>
      <c r="F238" s="31">
        <v>108.5</v>
      </c>
      <c r="G238" s="53"/>
      <c r="H238" s="55" t="e">
        <f t="shared" si="48"/>
        <v>#DIV/0!</v>
      </c>
      <c r="I238" s="45">
        <v>105.1</v>
      </c>
      <c r="J238" s="80"/>
      <c r="K238" s="55" t="e">
        <f t="shared" si="49"/>
        <v>#DIV/0!</v>
      </c>
      <c r="L238" s="43">
        <v>105.4</v>
      </c>
      <c r="M238" s="45"/>
      <c r="N238" s="55" t="e">
        <f t="shared" si="50"/>
        <v>#DIV/0!</v>
      </c>
      <c r="O238" s="46">
        <v>105.5</v>
      </c>
      <c r="P238" s="45"/>
      <c r="Q238" s="55" t="e">
        <f t="shared" si="51"/>
        <v>#DIV/0!</v>
      </c>
      <c r="R238" s="43">
        <v>105.5</v>
      </c>
    </row>
    <row r="239" spans="2:19">
      <c r="B239" s="28"/>
    </row>
    <row r="240" spans="2:19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</vt:lpstr>
      <vt:lpstr>КОНСЕРВАТИВНЫЙ 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Bugorskaia_IN</cp:lastModifiedBy>
  <cp:lastPrinted>2021-06-24T09:31:24Z</cp:lastPrinted>
  <dcterms:created xsi:type="dcterms:W3CDTF">2017-05-10T08:58:33Z</dcterms:created>
  <dcterms:modified xsi:type="dcterms:W3CDTF">2021-07-15T05:12:29Z</dcterms:modified>
</cp:coreProperties>
</file>