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21720" windowHeight="12540" tabRatio="579" activeTab="2"/>
  </bookViews>
  <sheets>
    <sheet name="фонд начисленной заработной" sheetId="5" r:id="rId1"/>
    <sheet name="среднесписочная численность" sheetId="2" r:id="rId2"/>
    <sheet name="среднемесячная заработная плата" sheetId="3" r:id="rId3"/>
    <sheet name="помощь" sheetId="4" r:id="rId4"/>
  </sheets>
  <definedNames>
    <definedName name="_xlnm._FilterDatabase" localSheetId="0" hidden="1">'фонд начисленной заработной'!$A$16:$T$138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заработной'!$6:$7</definedName>
    <definedName name="_xlnm.Print_Area" localSheetId="2">'среднемесячная заработная плата'!$A$1:$O$150</definedName>
    <definedName name="_xlnm.Print_Area" localSheetId="1">'среднесписочная численность'!$A$1:$O$150</definedName>
    <definedName name="_xlnm.Print_Area" localSheetId="0">'фонд начисленной заработной'!$A$1:$O$150</definedName>
  </definedNames>
  <calcPr calcId="124519"/>
</workbook>
</file>

<file path=xl/calcChain.xml><?xml version="1.0" encoding="utf-8"?>
<calcChain xmlns="http://schemas.openxmlformats.org/spreadsheetml/2006/main">
  <c r="N131" i="3"/>
  <c r="L131"/>
  <c r="J131"/>
  <c r="H131"/>
  <c r="F131"/>
  <c r="E131"/>
  <c r="C131"/>
  <c r="B131"/>
  <c r="N134"/>
  <c r="L134"/>
  <c r="J134"/>
  <c r="H134"/>
  <c r="F134"/>
  <c r="E134"/>
  <c r="C134"/>
  <c r="B134"/>
  <c r="O134" i="2"/>
  <c r="M134"/>
  <c r="K134"/>
  <c r="I134"/>
  <c r="G134"/>
  <c r="D134"/>
  <c r="C132"/>
  <c r="E132"/>
  <c r="F132"/>
  <c r="H132"/>
  <c r="J132"/>
  <c r="L132"/>
  <c r="N132"/>
  <c r="B132"/>
  <c r="O131" i="5"/>
  <c r="O133"/>
  <c r="O134"/>
  <c r="M134"/>
  <c r="K134"/>
  <c r="I134"/>
  <c r="G134"/>
  <c r="D134"/>
  <c r="I133"/>
  <c r="G131"/>
  <c r="C132"/>
  <c r="E132"/>
  <c r="F132"/>
  <c r="H132"/>
  <c r="J132"/>
  <c r="K132"/>
  <c r="L132"/>
  <c r="M132"/>
  <c r="N132"/>
  <c r="B132"/>
  <c r="A30" i="3"/>
  <c r="B30"/>
  <c r="C30"/>
  <c r="D30"/>
  <c r="E30"/>
  <c r="F30"/>
  <c r="G30"/>
  <c r="H30"/>
  <c r="I30"/>
  <c r="J30"/>
  <c r="K30"/>
  <c r="L30"/>
  <c r="M30"/>
  <c r="N30"/>
  <c r="O30"/>
  <c r="A31"/>
  <c r="B31"/>
  <c r="C31"/>
  <c r="D31"/>
  <c r="E31"/>
  <c r="F31"/>
  <c r="G31"/>
  <c r="H31"/>
  <c r="I31"/>
  <c r="J31"/>
  <c r="K31"/>
  <c r="L31"/>
  <c r="M31"/>
  <c r="N31"/>
  <c r="O31"/>
  <c r="E32"/>
  <c r="F32"/>
  <c r="G32"/>
  <c r="A33"/>
  <c r="B33"/>
  <c r="C33"/>
  <c r="D33"/>
  <c r="E33"/>
  <c r="F33"/>
  <c r="G33"/>
  <c r="H33"/>
  <c r="I33"/>
  <c r="J33"/>
  <c r="K33"/>
  <c r="L33"/>
  <c r="M33"/>
  <c r="N33"/>
  <c r="O33"/>
  <c r="A34"/>
  <c r="B34"/>
  <c r="C34"/>
  <c r="D34"/>
  <c r="E34"/>
  <c r="F34"/>
  <c r="G34"/>
  <c r="H34"/>
  <c r="I34"/>
  <c r="J34"/>
  <c r="K34"/>
  <c r="L34"/>
  <c r="M34"/>
  <c r="N34"/>
  <c r="O34"/>
  <c r="A37"/>
  <c r="B37"/>
  <c r="C37"/>
  <c r="D37"/>
  <c r="E37"/>
  <c r="F37"/>
  <c r="G37"/>
  <c r="H37"/>
  <c r="I37"/>
  <c r="J37"/>
  <c r="K37"/>
  <c r="L37"/>
  <c r="M37"/>
  <c r="N37"/>
  <c r="O37"/>
  <c r="A39"/>
  <c r="B39"/>
  <c r="C39"/>
  <c r="D39"/>
  <c r="E39"/>
  <c r="F39"/>
  <c r="G39"/>
  <c r="H39"/>
  <c r="I39"/>
  <c r="J39"/>
  <c r="K39"/>
  <c r="L39"/>
  <c r="M39"/>
  <c r="N39"/>
  <c r="O39"/>
  <c r="A40"/>
  <c r="B40"/>
  <c r="C40"/>
  <c r="D40"/>
  <c r="E40"/>
  <c r="F40"/>
  <c r="G40"/>
  <c r="H40"/>
  <c r="I40"/>
  <c r="J40"/>
  <c r="K40"/>
  <c r="L40"/>
  <c r="M40"/>
  <c r="N40"/>
  <c r="O40"/>
  <c r="A42"/>
  <c r="B42"/>
  <c r="C42"/>
  <c r="D42"/>
  <c r="E42"/>
  <c r="F42"/>
  <c r="G42"/>
  <c r="H42"/>
  <c r="I42"/>
  <c r="J42"/>
  <c r="K42"/>
  <c r="L42"/>
  <c r="M42"/>
  <c r="N42"/>
  <c r="O42"/>
  <c r="A43"/>
  <c r="B43"/>
  <c r="C43"/>
  <c r="D43"/>
  <c r="E43"/>
  <c r="F43"/>
  <c r="G43"/>
  <c r="H43"/>
  <c r="I43"/>
  <c r="J43"/>
  <c r="K43"/>
  <c r="L43"/>
  <c r="M43"/>
  <c r="N43"/>
  <c r="O43"/>
  <c r="A45"/>
  <c r="B45"/>
  <c r="C45"/>
  <c r="D45"/>
  <c r="E45"/>
  <c r="F45"/>
  <c r="G45"/>
  <c r="H45"/>
  <c r="I45"/>
  <c r="J45"/>
  <c r="K45"/>
  <c r="L45"/>
  <c r="M45"/>
  <c r="N45"/>
  <c r="O45"/>
  <c r="A46"/>
  <c r="B46"/>
  <c r="C46"/>
  <c r="D46"/>
  <c r="E46"/>
  <c r="F46"/>
  <c r="G46"/>
  <c r="H46"/>
  <c r="I46"/>
  <c r="J46"/>
  <c r="K46"/>
  <c r="L46"/>
  <c r="M46"/>
  <c r="N46"/>
  <c r="O46"/>
  <c r="A51"/>
  <c r="B51"/>
  <c r="C51"/>
  <c r="D51"/>
  <c r="E51"/>
  <c r="F51"/>
  <c r="G51"/>
  <c r="H51"/>
  <c r="I51"/>
  <c r="J51"/>
  <c r="K51"/>
  <c r="L51"/>
  <c r="M51"/>
  <c r="N51"/>
  <c r="O51"/>
  <c r="A52"/>
  <c r="B52"/>
  <c r="C52"/>
  <c r="D52"/>
  <c r="E52"/>
  <c r="F52"/>
  <c r="G52"/>
  <c r="H52"/>
  <c r="I52"/>
  <c r="J52"/>
  <c r="K52"/>
  <c r="L52"/>
  <c r="M52"/>
  <c r="N52"/>
  <c r="O52"/>
  <c r="A54"/>
  <c r="B54"/>
  <c r="C54"/>
  <c r="D54"/>
  <c r="E54"/>
  <c r="F54"/>
  <c r="G54"/>
  <c r="H54"/>
  <c r="I54"/>
  <c r="J54"/>
  <c r="K54"/>
  <c r="L54"/>
  <c r="M54"/>
  <c r="N54"/>
  <c r="O54"/>
  <c r="A55"/>
  <c r="B55"/>
  <c r="C55"/>
  <c r="D55"/>
  <c r="E55"/>
  <c r="F55"/>
  <c r="G55"/>
  <c r="H55"/>
  <c r="I55"/>
  <c r="J55"/>
  <c r="K55"/>
  <c r="L55"/>
  <c r="M55"/>
  <c r="N55"/>
  <c r="O55"/>
  <c r="A57"/>
  <c r="B57"/>
  <c r="C57"/>
  <c r="D57"/>
  <c r="E57"/>
  <c r="F57"/>
  <c r="G57"/>
  <c r="H57"/>
  <c r="I57"/>
  <c r="J57"/>
  <c r="K57"/>
  <c r="L57"/>
  <c r="M57"/>
  <c r="N57"/>
  <c r="O57"/>
  <c r="A58"/>
  <c r="B58"/>
  <c r="C58"/>
  <c r="D58"/>
  <c r="E58"/>
  <c r="F58"/>
  <c r="G58"/>
  <c r="H58"/>
  <c r="I58"/>
  <c r="J58"/>
  <c r="K58"/>
  <c r="L58"/>
  <c r="M58"/>
  <c r="N58"/>
  <c r="O58"/>
  <c r="A60"/>
  <c r="B60"/>
  <c r="C60"/>
  <c r="D60"/>
  <c r="E60"/>
  <c r="F60"/>
  <c r="G60"/>
  <c r="H60"/>
  <c r="I60"/>
  <c r="J60"/>
  <c r="K60"/>
  <c r="L60"/>
  <c r="M60"/>
  <c r="N60"/>
  <c r="O60"/>
  <c r="A61"/>
  <c r="B61"/>
  <c r="C61"/>
  <c r="D61"/>
  <c r="E61"/>
  <c r="F61"/>
  <c r="G61"/>
  <c r="H61"/>
  <c r="I61"/>
  <c r="J61"/>
  <c r="K61"/>
  <c r="L61"/>
  <c r="M61"/>
  <c r="N61"/>
  <c r="O61"/>
  <c r="A63"/>
  <c r="B63"/>
  <c r="C63"/>
  <c r="D63"/>
  <c r="E63"/>
  <c r="F63"/>
  <c r="G63"/>
  <c r="H63"/>
  <c r="I63"/>
  <c r="J63"/>
  <c r="K63"/>
  <c r="L63"/>
  <c r="M63"/>
  <c r="N63"/>
  <c r="O63"/>
  <c r="A64"/>
  <c r="B64"/>
  <c r="C64"/>
  <c r="D64"/>
  <c r="E64"/>
  <c r="F64"/>
  <c r="G64"/>
  <c r="H64"/>
  <c r="I64"/>
  <c r="J64"/>
  <c r="K64"/>
  <c r="L64"/>
  <c r="M64"/>
  <c r="N64"/>
  <c r="O64"/>
  <c r="A66"/>
  <c r="B66"/>
  <c r="C66"/>
  <c r="D66"/>
  <c r="E66"/>
  <c r="F66"/>
  <c r="G66"/>
  <c r="H66"/>
  <c r="I66"/>
  <c r="J66"/>
  <c r="K66"/>
  <c r="L66"/>
  <c r="M66"/>
  <c r="N66"/>
  <c r="O66"/>
  <c r="A67"/>
  <c r="B67"/>
  <c r="C67"/>
  <c r="D67"/>
  <c r="E67"/>
  <c r="F67"/>
  <c r="G67"/>
  <c r="H67"/>
  <c r="I67"/>
  <c r="J67"/>
  <c r="K67"/>
  <c r="L67"/>
  <c r="M67"/>
  <c r="N67"/>
  <c r="O67"/>
  <c r="A69"/>
  <c r="B69"/>
  <c r="C69"/>
  <c r="D69"/>
  <c r="E69"/>
  <c r="F69"/>
  <c r="G69"/>
  <c r="H69"/>
  <c r="I69"/>
  <c r="J69"/>
  <c r="K69"/>
  <c r="L69"/>
  <c r="M69"/>
  <c r="N69"/>
  <c r="O69"/>
  <c r="A70"/>
  <c r="B70"/>
  <c r="C70"/>
  <c r="D70"/>
  <c r="E70"/>
  <c r="F70"/>
  <c r="G70"/>
  <c r="H70"/>
  <c r="I70"/>
  <c r="J70"/>
  <c r="K70"/>
  <c r="L70"/>
  <c r="M70"/>
  <c r="N70"/>
  <c r="O70"/>
  <c r="A72"/>
  <c r="B72"/>
  <c r="C72"/>
  <c r="D72"/>
  <c r="E72"/>
  <c r="F72"/>
  <c r="G72"/>
  <c r="H72"/>
  <c r="I72"/>
  <c r="J72"/>
  <c r="K72"/>
  <c r="L72"/>
  <c r="M72"/>
  <c r="N72"/>
  <c r="O72"/>
  <c r="A73"/>
  <c r="B73"/>
  <c r="C73"/>
  <c r="D73"/>
  <c r="E73"/>
  <c r="F73"/>
  <c r="G73"/>
  <c r="H73"/>
  <c r="I73"/>
  <c r="J73"/>
  <c r="K73"/>
  <c r="L73"/>
  <c r="M73"/>
  <c r="N73"/>
  <c r="O73"/>
  <c r="A75"/>
  <c r="B75"/>
  <c r="C75"/>
  <c r="D75"/>
  <c r="E75"/>
  <c r="F75"/>
  <c r="G75"/>
  <c r="H75"/>
  <c r="I75"/>
  <c r="J75"/>
  <c r="K75"/>
  <c r="L75"/>
  <c r="M75"/>
  <c r="N75"/>
  <c r="O75"/>
  <c r="A76"/>
  <c r="B76"/>
  <c r="C76"/>
  <c r="D76"/>
  <c r="E76"/>
  <c r="F76"/>
  <c r="G76"/>
  <c r="H76"/>
  <c r="I76"/>
  <c r="J76"/>
  <c r="K76"/>
  <c r="L76"/>
  <c r="M76"/>
  <c r="N76"/>
  <c r="O76"/>
  <c r="A78"/>
  <c r="B78"/>
  <c r="C78"/>
  <c r="D78"/>
  <c r="E78"/>
  <c r="F78"/>
  <c r="G78"/>
  <c r="H78"/>
  <c r="I78"/>
  <c r="J78"/>
  <c r="K78"/>
  <c r="L78"/>
  <c r="M78"/>
  <c r="N78"/>
  <c r="O78"/>
  <c r="A79"/>
  <c r="B79"/>
  <c r="C79"/>
  <c r="D79"/>
  <c r="E79"/>
  <c r="F79"/>
  <c r="G79"/>
  <c r="H79"/>
  <c r="I79"/>
  <c r="J79"/>
  <c r="K79"/>
  <c r="L79"/>
  <c r="M79"/>
  <c r="N79"/>
  <c r="O79"/>
  <c r="A81"/>
  <c r="B81"/>
  <c r="C81"/>
  <c r="D81"/>
  <c r="E81"/>
  <c r="F81"/>
  <c r="G81"/>
  <c r="H81"/>
  <c r="I81"/>
  <c r="J81"/>
  <c r="K81"/>
  <c r="L81"/>
  <c r="M81"/>
  <c r="N81"/>
  <c r="O81"/>
  <c r="A82"/>
  <c r="B82"/>
  <c r="C82"/>
  <c r="D82"/>
  <c r="E82"/>
  <c r="F82"/>
  <c r="G82"/>
  <c r="H82"/>
  <c r="I82"/>
  <c r="J82"/>
  <c r="K82"/>
  <c r="L82"/>
  <c r="M82"/>
  <c r="N82"/>
  <c r="O82"/>
  <c r="A84"/>
  <c r="B84"/>
  <c r="C84"/>
  <c r="D84"/>
  <c r="E84"/>
  <c r="F84"/>
  <c r="G84"/>
  <c r="H84"/>
  <c r="I84"/>
  <c r="J84"/>
  <c r="K84"/>
  <c r="L84"/>
  <c r="M84"/>
  <c r="N84"/>
  <c r="O84"/>
  <c r="A85"/>
  <c r="B85"/>
  <c r="C85"/>
  <c r="D85"/>
  <c r="E85"/>
  <c r="F85"/>
  <c r="G85"/>
  <c r="H85"/>
  <c r="I85"/>
  <c r="J85"/>
  <c r="K85"/>
  <c r="L85"/>
  <c r="M85"/>
  <c r="N85"/>
  <c r="O85"/>
  <c r="A87"/>
  <c r="B87"/>
  <c r="C87"/>
  <c r="D87"/>
  <c r="E87"/>
  <c r="F87"/>
  <c r="G87"/>
  <c r="H87"/>
  <c r="I87"/>
  <c r="J87"/>
  <c r="K87"/>
  <c r="L87"/>
  <c r="M87"/>
  <c r="N87"/>
  <c r="O87"/>
  <c r="A88"/>
  <c r="B88"/>
  <c r="C88"/>
  <c r="D88"/>
  <c r="E88"/>
  <c r="F88"/>
  <c r="G88"/>
  <c r="H88"/>
  <c r="I88"/>
  <c r="J88"/>
  <c r="K88"/>
  <c r="L88"/>
  <c r="M88"/>
  <c r="N88"/>
  <c r="O88"/>
  <c r="A90"/>
  <c r="B90"/>
  <c r="C90"/>
  <c r="D90"/>
  <c r="E90"/>
  <c r="F90"/>
  <c r="G90"/>
  <c r="H90"/>
  <c r="I90"/>
  <c r="J90"/>
  <c r="K90"/>
  <c r="L90"/>
  <c r="M90"/>
  <c r="N90"/>
  <c r="O90"/>
  <c r="A91"/>
  <c r="B91"/>
  <c r="C91"/>
  <c r="D91"/>
  <c r="E91"/>
  <c r="F91"/>
  <c r="G91"/>
  <c r="H91"/>
  <c r="I91"/>
  <c r="J91"/>
  <c r="K91"/>
  <c r="L91"/>
  <c r="M91"/>
  <c r="N91"/>
  <c r="O91"/>
  <c r="A93"/>
  <c r="B93"/>
  <c r="C93"/>
  <c r="D93"/>
  <c r="E93"/>
  <c r="F93"/>
  <c r="G93"/>
  <c r="H93"/>
  <c r="I93"/>
  <c r="J93"/>
  <c r="K93"/>
  <c r="L93"/>
  <c r="M93"/>
  <c r="N93"/>
  <c r="O93"/>
  <c r="A94"/>
  <c r="B94"/>
  <c r="C94"/>
  <c r="D94"/>
  <c r="E94"/>
  <c r="F94"/>
  <c r="G94"/>
  <c r="H94"/>
  <c r="I94"/>
  <c r="J94"/>
  <c r="K94"/>
  <c r="L94"/>
  <c r="M94"/>
  <c r="N94"/>
  <c r="O94"/>
  <c r="A23"/>
  <c r="B23"/>
  <c r="C23"/>
  <c r="D23"/>
  <c r="E23"/>
  <c r="F23"/>
  <c r="G23"/>
  <c r="H23"/>
  <c r="I23"/>
  <c r="J23"/>
  <c r="K23"/>
  <c r="L23"/>
  <c r="M23"/>
  <c r="N23"/>
  <c r="O23"/>
  <c r="A24"/>
  <c r="B24"/>
  <c r="C24"/>
  <c r="D24"/>
  <c r="E24"/>
  <c r="F24"/>
  <c r="G24"/>
  <c r="H24"/>
  <c r="I24"/>
  <c r="J24"/>
  <c r="K24"/>
  <c r="L24"/>
  <c r="M24"/>
  <c r="N24"/>
  <c r="O24"/>
  <c r="A103"/>
  <c r="B103"/>
  <c r="C103"/>
  <c r="D103"/>
  <c r="E103"/>
  <c r="F103"/>
  <c r="G103"/>
  <c r="H103"/>
  <c r="I103"/>
  <c r="J103"/>
  <c r="K103"/>
  <c r="L103"/>
  <c r="M103"/>
  <c r="N103"/>
  <c r="O103"/>
  <c r="A113"/>
  <c r="B113"/>
  <c r="C113"/>
  <c r="D113"/>
  <c r="E113"/>
  <c r="F113"/>
  <c r="G113"/>
  <c r="H113"/>
  <c r="I113"/>
  <c r="J113"/>
  <c r="K113"/>
  <c r="L113"/>
  <c r="M113"/>
  <c r="N113"/>
  <c r="O113"/>
  <c r="A115"/>
  <c r="B115"/>
  <c r="C115"/>
  <c r="D115"/>
  <c r="E115"/>
  <c r="F115"/>
  <c r="G115"/>
  <c r="H115"/>
  <c r="I115"/>
  <c r="J115"/>
  <c r="K115"/>
  <c r="L115"/>
  <c r="M115"/>
  <c r="N115"/>
  <c r="O115"/>
  <c r="A116"/>
  <c r="B116"/>
  <c r="C116"/>
  <c r="D116"/>
  <c r="E116"/>
  <c r="F116"/>
  <c r="G116"/>
  <c r="H116"/>
  <c r="I116"/>
  <c r="J116"/>
  <c r="K116"/>
  <c r="L116"/>
  <c r="M116"/>
  <c r="N116"/>
  <c r="O116"/>
  <c r="A117"/>
  <c r="B117"/>
  <c r="C117"/>
  <c r="D117"/>
  <c r="E117"/>
  <c r="F117"/>
  <c r="G117"/>
  <c r="H117"/>
  <c r="I117"/>
  <c r="J117"/>
  <c r="K117"/>
  <c r="L117"/>
  <c r="M117"/>
  <c r="N117"/>
  <c r="O117"/>
  <c r="B22" i="2"/>
  <c r="C22"/>
  <c r="D22"/>
  <c r="E22"/>
  <c r="F22"/>
  <c r="G22"/>
  <c r="H22"/>
  <c r="I22"/>
  <c r="J22"/>
  <c r="K22"/>
  <c r="L22"/>
  <c r="M22"/>
  <c r="N22"/>
  <c r="O22"/>
  <c r="A23"/>
  <c r="D23"/>
  <c r="G23"/>
  <c r="I23"/>
  <c r="K23"/>
  <c r="M23"/>
  <c r="O23"/>
  <c r="A24"/>
  <c r="D24"/>
  <c r="G24"/>
  <c r="I24"/>
  <c r="K24"/>
  <c r="M24"/>
  <c r="O24"/>
  <c r="B29"/>
  <c r="C29"/>
  <c r="D29"/>
  <c r="E29"/>
  <c r="F29"/>
  <c r="G29"/>
  <c r="H29"/>
  <c r="I29"/>
  <c r="J29"/>
  <c r="K29"/>
  <c r="L29"/>
  <c r="M29"/>
  <c r="N29"/>
  <c r="O29"/>
  <c r="A30"/>
  <c r="D30"/>
  <c r="G30"/>
  <c r="I30"/>
  <c r="K30"/>
  <c r="M30"/>
  <c r="O30"/>
  <c r="A31"/>
  <c r="D31"/>
  <c r="G31"/>
  <c r="I31"/>
  <c r="K31"/>
  <c r="M31"/>
  <c r="O31"/>
  <c r="B32"/>
  <c r="C32"/>
  <c r="D32"/>
  <c r="G32"/>
  <c r="H32"/>
  <c r="I32"/>
  <c r="J32"/>
  <c r="K32"/>
  <c r="L32"/>
  <c r="M32"/>
  <c r="N32"/>
  <c r="O32"/>
  <c r="A33"/>
  <c r="D33"/>
  <c r="G33"/>
  <c r="I33"/>
  <c r="K33"/>
  <c r="M33"/>
  <c r="O33"/>
  <c r="A34"/>
  <c r="D34"/>
  <c r="G34"/>
  <c r="I34"/>
  <c r="K34"/>
  <c r="M34"/>
  <c r="O34"/>
  <c r="A37"/>
  <c r="D37"/>
  <c r="G37"/>
  <c r="I37"/>
  <c r="K37"/>
  <c r="M37"/>
  <c r="O37"/>
  <c r="B38"/>
  <c r="C38"/>
  <c r="D38"/>
  <c r="E38"/>
  <c r="F38"/>
  <c r="G38"/>
  <c r="H38"/>
  <c r="I38"/>
  <c r="J38"/>
  <c r="K38"/>
  <c r="L38"/>
  <c r="M38"/>
  <c r="N38"/>
  <c r="O38"/>
  <c r="A39"/>
  <c r="D39"/>
  <c r="G39"/>
  <c r="I39"/>
  <c r="K39"/>
  <c r="M39"/>
  <c r="O39"/>
  <c r="A40"/>
  <c r="D40"/>
  <c r="G40"/>
  <c r="I40"/>
  <c r="K40"/>
  <c r="M40"/>
  <c r="O40"/>
  <c r="B41"/>
  <c r="C41"/>
  <c r="D41"/>
  <c r="E41"/>
  <c r="F41"/>
  <c r="G41"/>
  <c r="H41"/>
  <c r="I41"/>
  <c r="J41"/>
  <c r="K41"/>
  <c r="L41"/>
  <c r="M41"/>
  <c r="N41"/>
  <c r="O41"/>
  <c r="A42"/>
  <c r="D42"/>
  <c r="G42"/>
  <c r="I42"/>
  <c r="K42"/>
  <c r="M42"/>
  <c r="O42"/>
  <c r="A43"/>
  <c r="D43"/>
  <c r="G43"/>
  <c r="I43"/>
  <c r="K43"/>
  <c r="M43"/>
  <c r="O43"/>
  <c r="B44"/>
  <c r="C44"/>
  <c r="D44"/>
  <c r="E44"/>
  <c r="F44"/>
  <c r="G44"/>
  <c r="H44"/>
  <c r="I44"/>
  <c r="J44"/>
  <c r="K44"/>
  <c r="L44"/>
  <c r="M44"/>
  <c r="N44"/>
  <c r="O44"/>
  <c r="A45"/>
  <c r="D45"/>
  <c r="G45"/>
  <c r="I45"/>
  <c r="K45"/>
  <c r="M45"/>
  <c r="O45"/>
  <c r="A46"/>
  <c r="D46"/>
  <c r="G46"/>
  <c r="I46"/>
  <c r="K46"/>
  <c r="M46"/>
  <c r="O46"/>
  <c r="B50"/>
  <c r="C50"/>
  <c r="D50"/>
  <c r="E50"/>
  <c r="F50"/>
  <c r="G50"/>
  <c r="H50"/>
  <c r="I50"/>
  <c r="J50"/>
  <c r="K50"/>
  <c r="L50"/>
  <c r="M50"/>
  <c r="N50"/>
  <c r="O50"/>
  <c r="A51"/>
  <c r="D51"/>
  <c r="G51"/>
  <c r="I51"/>
  <c r="K51"/>
  <c r="M51"/>
  <c r="O51"/>
  <c r="A52"/>
  <c r="D52"/>
  <c r="G52"/>
  <c r="I52"/>
  <c r="K52"/>
  <c r="M52"/>
  <c r="O52"/>
  <c r="B53"/>
  <c r="C53"/>
  <c r="D53"/>
  <c r="E53"/>
  <c r="F53"/>
  <c r="G53"/>
  <c r="H53"/>
  <c r="I53"/>
  <c r="J53"/>
  <c r="K53"/>
  <c r="L53"/>
  <c r="M53"/>
  <c r="N53"/>
  <c r="O53"/>
  <c r="A54"/>
  <c r="D54"/>
  <c r="G54"/>
  <c r="I54"/>
  <c r="K54"/>
  <c r="M54"/>
  <c r="O54"/>
  <c r="A55"/>
  <c r="D55"/>
  <c r="G55"/>
  <c r="I55"/>
  <c r="K55"/>
  <c r="M55"/>
  <c r="O55"/>
  <c r="B56"/>
  <c r="C56"/>
  <c r="D56"/>
  <c r="E56"/>
  <c r="F56"/>
  <c r="G56"/>
  <c r="H56"/>
  <c r="I56"/>
  <c r="J56"/>
  <c r="K56"/>
  <c r="L56"/>
  <c r="M56"/>
  <c r="N56"/>
  <c r="O56"/>
  <c r="A57"/>
  <c r="D57"/>
  <c r="G57"/>
  <c r="I57"/>
  <c r="K57"/>
  <c r="M57"/>
  <c r="O57"/>
  <c r="A58"/>
  <c r="D58"/>
  <c r="G58"/>
  <c r="I58"/>
  <c r="K58"/>
  <c r="M58"/>
  <c r="O58"/>
  <c r="B59"/>
  <c r="C59"/>
  <c r="D59"/>
  <c r="E59"/>
  <c r="F59"/>
  <c r="G59"/>
  <c r="H59"/>
  <c r="I59"/>
  <c r="J59"/>
  <c r="K59"/>
  <c r="L59"/>
  <c r="M59"/>
  <c r="N59"/>
  <c r="O59"/>
  <c r="A60"/>
  <c r="D60"/>
  <c r="G60"/>
  <c r="I60"/>
  <c r="K60"/>
  <c r="M60"/>
  <c r="O60"/>
  <c r="A61"/>
  <c r="D61"/>
  <c r="G61"/>
  <c r="I61"/>
  <c r="K61"/>
  <c r="M61"/>
  <c r="O61"/>
  <c r="B62"/>
  <c r="C62"/>
  <c r="D62"/>
  <c r="E62"/>
  <c r="F62"/>
  <c r="G62"/>
  <c r="H62"/>
  <c r="I62"/>
  <c r="J62"/>
  <c r="K62"/>
  <c r="L62"/>
  <c r="M62"/>
  <c r="N62"/>
  <c r="O62"/>
  <c r="A63"/>
  <c r="D63"/>
  <c r="G63"/>
  <c r="I63"/>
  <c r="K63"/>
  <c r="M63"/>
  <c r="O63"/>
  <c r="A64"/>
  <c r="D64"/>
  <c r="G64"/>
  <c r="I64"/>
  <c r="K64"/>
  <c r="M64"/>
  <c r="O64"/>
  <c r="B65"/>
  <c r="C65"/>
  <c r="D65"/>
  <c r="E65"/>
  <c r="F65"/>
  <c r="G65"/>
  <c r="H65"/>
  <c r="I65"/>
  <c r="J65"/>
  <c r="K65"/>
  <c r="L65"/>
  <c r="M65"/>
  <c r="N65"/>
  <c r="O65"/>
  <c r="A66"/>
  <c r="D66"/>
  <c r="G66"/>
  <c r="I66"/>
  <c r="K66"/>
  <c r="M66"/>
  <c r="O66"/>
  <c r="A67"/>
  <c r="D67"/>
  <c r="G67"/>
  <c r="I67"/>
  <c r="K67"/>
  <c r="M67"/>
  <c r="O67"/>
  <c r="B68"/>
  <c r="C68"/>
  <c r="D68"/>
  <c r="E68"/>
  <c r="F68"/>
  <c r="G68"/>
  <c r="H68"/>
  <c r="I68"/>
  <c r="J68"/>
  <c r="K68"/>
  <c r="L68"/>
  <c r="M68"/>
  <c r="N68"/>
  <c r="O68"/>
  <c r="A69"/>
  <c r="D69"/>
  <c r="G69"/>
  <c r="I69"/>
  <c r="K69"/>
  <c r="M69"/>
  <c r="O69"/>
  <c r="A70"/>
  <c r="D70"/>
  <c r="G70"/>
  <c r="I70"/>
  <c r="K70"/>
  <c r="M70"/>
  <c r="O70"/>
  <c r="B71"/>
  <c r="C71"/>
  <c r="D71"/>
  <c r="E71"/>
  <c r="F71"/>
  <c r="G71"/>
  <c r="H71"/>
  <c r="I71"/>
  <c r="J71"/>
  <c r="K71"/>
  <c r="L71"/>
  <c r="M71"/>
  <c r="N71"/>
  <c r="O71"/>
  <c r="A72"/>
  <c r="D72"/>
  <c r="G72"/>
  <c r="I72"/>
  <c r="K72"/>
  <c r="M72"/>
  <c r="O72"/>
  <c r="A73"/>
  <c r="D73"/>
  <c r="G73"/>
  <c r="I73"/>
  <c r="K73"/>
  <c r="M73"/>
  <c r="O73"/>
  <c r="B74"/>
  <c r="C74"/>
  <c r="D74"/>
  <c r="E74"/>
  <c r="F74"/>
  <c r="G74"/>
  <c r="H74"/>
  <c r="I74"/>
  <c r="J74"/>
  <c r="K74"/>
  <c r="L74"/>
  <c r="M74"/>
  <c r="N74"/>
  <c r="O74"/>
  <c r="A75"/>
  <c r="D75"/>
  <c r="G75"/>
  <c r="I75"/>
  <c r="K75"/>
  <c r="M75"/>
  <c r="O75"/>
  <c r="A76"/>
  <c r="D76"/>
  <c r="G76"/>
  <c r="I76"/>
  <c r="K76"/>
  <c r="M76"/>
  <c r="O76"/>
  <c r="B77"/>
  <c r="C77"/>
  <c r="D77"/>
  <c r="E77"/>
  <c r="F77"/>
  <c r="G77"/>
  <c r="H77"/>
  <c r="I77"/>
  <c r="J77"/>
  <c r="K77"/>
  <c r="L77"/>
  <c r="M77"/>
  <c r="N77"/>
  <c r="O77"/>
  <c r="A78"/>
  <c r="D78"/>
  <c r="G78"/>
  <c r="I78"/>
  <c r="K78"/>
  <c r="M78"/>
  <c r="O78"/>
  <c r="A79"/>
  <c r="D79"/>
  <c r="G79"/>
  <c r="I79"/>
  <c r="K79"/>
  <c r="M79"/>
  <c r="O79"/>
  <c r="B80"/>
  <c r="C80"/>
  <c r="D80"/>
  <c r="E80"/>
  <c r="F80"/>
  <c r="G80"/>
  <c r="H80"/>
  <c r="I80"/>
  <c r="J80"/>
  <c r="K80"/>
  <c r="L80"/>
  <c r="M80"/>
  <c r="N80"/>
  <c r="O80"/>
  <c r="A81"/>
  <c r="D81"/>
  <c r="G81"/>
  <c r="I81"/>
  <c r="K81"/>
  <c r="M81"/>
  <c r="O81"/>
  <c r="A82"/>
  <c r="D82"/>
  <c r="G82"/>
  <c r="I82"/>
  <c r="K82"/>
  <c r="M82"/>
  <c r="O82"/>
  <c r="B83"/>
  <c r="C83"/>
  <c r="D83"/>
  <c r="E83"/>
  <c r="F83"/>
  <c r="G83"/>
  <c r="H83"/>
  <c r="I83"/>
  <c r="J83"/>
  <c r="K83"/>
  <c r="L83"/>
  <c r="M83"/>
  <c r="N83"/>
  <c r="O83"/>
  <c r="A84"/>
  <c r="D84"/>
  <c r="G84"/>
  <c r="I84"/>
  <c r="K84"/>
  <c r="M84"/>
  <c r="O84"/>
  <c r="A85"/>
  <c r="D85"/>
  <c r="G85"/>
  <c r="I85"/>
  <c r="K85"/>
  <c r="M85"/>
  <c r="O85"/>
  <c r="B86"/>
  <c r="C86"/>
  <c r="D86"/>
  <c r="E86"/>
  <c r="F86"/>
  <c r="G86"/>
  <c r="H86"/>
  <c r="I86"/>
  <c r="J86"/>
  <c r="K86"/>
  <c r="L86"/>
  <c r="M86"/>
  <c r="N86"/>
  <c r="O86"/>
  <c r="A87"/>
  <c r="D87"/>
  <c r="G87"/>
  <c r="I87"/>
  <c r="K87"/>
  <c r="M87"/>
  <c r="O87"/>
  <c r="A88"/>
  <c r="D88"/>
  <c r="G88"/>
  <c r="I88"/>
  <c r="K88"/>
  <c r="M88"/>
  <c r="O88"/>
  <c r="B89"/>
  <c r="C89"/>
  <c r="D89"/>
  <c r="E89"/>
  <c r="F89"/>
  <c r="G89"/>
  <c r="H89"/>
  <c r="I89"/>
  <c r="J89"/>
  <c r="K89"/>
  <c r="L89"/>
  <c r="M89"/>
  <c r="N89"/>
  <c r="O89"/>
  <c r="A90"/>
  <c r="D90"/>
  <c r="G90"/>
  <c r="I90"/>
  <c r="K90"/>
  <c r="M90"/>
  <c r="O90"/>
  <c r="A91"/>
  <c r="D91"/>
  <c r="G91"/>
  <c r="I91"/>
  <c r="K91"/>
  <c r="M91"/>
  <c r="O91"/>
  <c r="B92"/>
  <c r="C92"/>
  <c r="D92"/>
  <c r="E92"/>
  <c r="F92"/>
  <c r="G92"/>
  <c r="H92"/>
  <c r="I92"/>
  <c r="J92"/>
  <c r="K92"/>
  <c r="L92"/>
  <c r="M92"/>
  <c r="N92"/>
  <c r="O92"/>
  <c r="A93"/>
  <c r="D93"/>
  <c r="G93"/>
  <c r="I93"/>
  <c r="K93"/>
  <c r="M93"/>
  <c r="O93"/>
  <c r="A94"/>
  <c r="D94"/>
  <c r="G94"/>
  <c r="I94"/>
  <c r="K94"/>
  <c r="M94"/>
  <c r="O94"/>
  <c r="B102"/>
  <c r="C102"/>
  <c r="D102"/>
  <c r="E102"/>
  <c r="F102"/>
  <c r="G102"/>
  <c r="H102"/>
  <c r="I102"/>
  <c r="J102"/>
  <c r="K102"/>
  <c r="L102"/>
  <c r="M102"/>
  <c r="N102"/>
  <c r="O102"/>
  <c r="A103"/>
  <c r="D103"/>
  <c r="G103"/>
  <c r="I103"/>
  <c r="K103"/>
  <c r="M103"/>
  <c r="O103"/>
  <c r="D104"/>
  <c r="G104"/>
  <c r="I104"/>
  <c r="K104"/>
  <c r="M104"/>
  <c r="O104"/>
  <c r="A113"/>
  <c r="D113"/>
  <c r="G113"/>
  <c r="I113"/>
  <c r="K113"/>
  <c r="M113"/>
  <c r="O113"/>
  <c r="B114"/>
  <c r="C114"/>
  <c r="D114"/>
  <c r="E114"/>
  <c r="F114"/>
  <c r="G114"/>
  <c r="H114"/>
  <c r="I114"/>
  <c r="J114"/>
  <c r="K114"/>
  <c r="L114"/>
  <c r="M114"/>
  <c r="N114"/>
  <c r="O114"/>
  <c r="A115"/>
  <c r="D115"/>
  <c r="G115"/>
  <c r="I115"/>
  <c r="K115"/>
  <c r="M115"/>
  <c r="O115"/>
  <c r="A116"/>
  <c r="D116"/>
  <c r="G116"/>
  <c r="I116"/>
  <c r="K116"/>
  <c r="M116"/>
  <c r="O116"/>
  <c r="A117"/>
  <c r="D117"/>
  <c r="G117"/>
  <c r="I117"/>
  <c r="K117"/>
  <c r="M117"/>
  <c r="O117"/>
  <c r="B22" i="5"/>
  <c r="B22" i="3" s="1"/>
  <c r="C22" i="5"/>
  <c r="C22" i="3" s="1"/>
  <c r="D22" s="1"/>
  <c r="D22" i="5"/>
  <c r="E22"/>
  <c r="E22" i="3" s="1"/>
  <c r="F22" i="5"/>
  <c r="F22" i="3" s="1"/>
  <c r="G22" s="1"/>
  <c r="G22" i="5"/>
  <c r="H22"/>
  <c r="H22" i="3" s="1"/>
  <c r="I22" s="1"/>
  <c r="I22" i="5"/>
  <c r="J22"/>
  <c r="J22" i="3" s="1"/>
  <c r="K22" s="1"/>
  <c r="K22" i="5"/>
  <c r="L22"/>
  <c r="L22" i="3" s="1"/>
  <c r="M22" s="1"/>
  <c r="M22" i="5"/>
  <c r="N22"/>
  <c r="N22" i="3" s="1"/>
  <c r="O22" s="1"/>
  <c r="O22" i="5"/>
  <c r="D23"/>
  <c r="G23"/>
  <c r="I23"/>
  <c r="K23"/>
  <c r="M23"/>
  <c r="O23"/>
  <c r="D24"/>
  <c r="G24"/>
  <c r="I24"/>
  <c r="K24"/>
  <c r="M24"/>
  <c r="O24"/>
  <c r="B29"/>
  <c r="B29" i="3" s="1"/>
  <c r="C29" i="5"/>
  <c r="C29" i="3" s="1"/>
  <c r="D29" s="1"/>
  <c r="D29" i="5"/>
  <c r="E29"/>
  <c r="E29" i="3" s="1"/>
  <c r="F29" i="5"/>
  <c r="F29" i="3" s="1"/>
  <c r="G29" s="1"/>
  <c r="G29" i="5"/>
  <c r="H29"/>
  <c r="H29" i="3" s="1"/>
  <c r="I29" s="1"/>
  <c r="I29" i="5"/>
  <c r="J29"/>
  <c r="J29" i="3" s="1"/>
  <c r="K29" s="1"/>
  <c r="K29" i="5"/>
  <c r="L29"/>
  <c r="L29" i="3" s="1"/>
  <c r="M29" s="1"/>
  <c r="M29" i="5"/>
  <c r="N29"/>
  <c r="N29" i="3" s="1"/>
  <c r="O29" s="1"/>
  <c r="O29" i="5"/>
  <c r="D30"/>
  <c r="G30"/>
  <c r="I30"/>
  <c r="K30"/>
  <c r="M30"/>
  <c r="O30"/>
  <c r="D31"/>
  <c r="G31"/>
  <c r="I31"/>
  <c r="K31"/>
  <c r="M31"/>
  <c r="O31"/>
  <c r="B32"/>
  <c r="B32" i="3" s="1"/>
  <c r="C32" i="5"/>
  <c r="C32" i="3" s="1"/>
  <c r="D32" s="1"/>
  <c r="D32" i="5"/>
  <c r="G32"/>
  <c r="H32"/>
  <c r="H32" i="3" s="1"/>
  <c r="I32" s="1"/>
  <c r="I32" i="5"/>
  <c r="J32"/>
  <c r="J32" i="3" s="1"/>
  <c r="K32" s="1"/>
  <c r="K32" i="5"/>
  <c r="L32"/>
  <c r="L32" i="3" s="1"/>
  <c r="M32" s="1"/>
  <c r="M32" i="5"/>
  <c r="N32"/>
  <c r="N32" i="3" s="1"/>
  <c r="O32" s="1"/>
  <c r="O32" i="5"/>
  <c r="D33"/>
  <c r="G33"/>
  <c r="I33"/>
  <c r="K33"/>
  <c r="M33"/>
  <c r="O33"/>
  <c r="D34"/>
  <c r="G34"/>
  <c r="I34"/>
  <c r="K34"/>
  <c r="M34"/>
  <c r="O34"/>
  <c r="D37"/>
  <c r="G37"/>
  <c r="I37"/>
  <c r="K37"/>
  <c r="M37"/>
  <c r="O37"/>
  <c r="B38"/>
  <c r="B38" i="3" s="1"/>
  <c r="C38" i="5"/>
  <c r="C38" i="3" s="1"/>
  <c r="D38" s="1"/>
  <c r="D38" i="5"/>
  <c r="E38"/>
  <c r="E38" i="3" s="1"/>
  <c r="F38" i="5"/>
  <c r="F38" i="3" s="1"/>
  <c r="G38" s="1"/>
  <c r="G38" i="5"/>
  <c r="H38"/>
  <c r="H38" i="3" s="1"/>
  <c r="I38" s="1"/>
  <c r="I38" i="5"/>
  <c r="J38"/>
  <c r="J38" i="3" s="1"/>
  <c r="K38" s="1"/>
  <c r="K38" i="5"/>
  <c r="L38"/>
  <c r="L38" i="3" s="1"/>
  <c r="M38" s="1"/>
  <c r="M38" i="5"/>
  <c r="N38"/>
  <c r="N38" i="3" s="1"/>
  <c r="O38" s="1"/>
  <c r="O38" i="5"/>
  <c r="D39"/>
  <c r="G39"/>
  <c r="I39"/>
  <c r="K39"/>
  <c r="M39"/>
  <c r="O39"/>
  <c r="D40"/>
  <c r="G40"/>
  <c r="I40"/>
  <c r="K40"/>
  <c r="M40"/>
  <c r="O40"/>
  <c r="B41"/>
  <c r="B41" i="3" s="1"/>
  <c r="C41" i="5"/>
  <c r="C41" i="3" s="1"/>
  <c r="D41" s="1"/>
  <c r="D41" i="5"/>
  <c r="E41"/>
  <c r="E41" i="3" s="1"/>
  <c r="F41" i="5"/>
  <c r="F41" i="3" s="1"/>
  <c r="G41" s="1"/>
  <c r="G41" i="5"/>
  <c r="H41"/>
  <c r="H41" i="3" s="1"/>
  <c r="I41" s="1"/>
  <c r="I41" i="5"/>
  <c r="J41"/>
  <c r="J41" i="3" s="1"/>
  <c r="K41" s="1"/>
  <c r="K41" i="5"/>
  <c r="L41"/>
  <c r="L41" i="3" s="1"/>
  <c r="M41" s="1"/>
  <c r="M41" i="5"/>
  <c r="N41"/>
  <c r="N41" i="3" s="1"/>
  <c r="O41" s="1"/>
  <c r="O41" i="5"/>
  <c r="D42"/>
  <c r="G42"/>
  <c r="I42"/>
  <c r="K42"/>
  <c r="M42"/>
  <c r="O42"/>
  <c r="D43"/>
  <c r="G43"/>
  <c r="I43"/>
  <c r="K43"/>
  <c r="M43"/>
  <c r="O43"/>
  <c r="B44"/>
  <c r="B44" i="3" s="1"/>
  <c r="C44" i="5"/>
  <c r="C44" i="3" s="1"/>
  <c r="D44" s="1"/>
  <c r="D44" i="5"/>
  <c r="E44"/>
  <c r="E44" i="3" s="1"/>
  <c r="F44" i="5"/>
  <c r="F44" i="3" s="1"/>
  <c r="G44" s="1"/>
  <c r="G44" i="5"/>
  <c r="H44"/>
  <c r="H44" i="3" s="1"/>
  <c r="I44" s="1"/>
  <c r="I44" i="5"/>
  <c r="J44"/>
  <c r="J44" i="3" s="1"/>
  <c r="K44" s="1"/>
  <c r="K44" i="5"/>
  <c r="L44"/>
  <c r="L44" i="3" s="1"/>
  <c r="M44" s="1"/>
  <c r="M44" i="5"/>
  <c r="N44"/>
  <c r="N44" i="3" s="1"/>
  <c r="O44" s="1"/>
  <c r="O44" i="5"/>
  <c r="D45"/>
  <c r="G45"/>
  <c r="I45"/>
  <c r="K45"/>
  <c r="M45"/>
  <c r="O45"/>
  <c r="D46"/>
  <c r="G46"/>
  <c r="I46"/>
  <c r="K46"/>
  <c r="M46"/>
  <c r="O46"/>
  <c r="D49"/>
  <c r="G49"/>
  <c r="I49"/>
  <c r="K49"/>
  <c r="M49"/>
  <c r="O49"/>
  <c r="B50"/>
  <c r="B50" i="3" s="1"/>
  <c r="C50" i="5"/>
  <c r="C50" i="3" s="1"/>
  <c r="D50" s="1"/>
  <c r="D50" i="5"/>
  <c r="E50"/>
  <c r="E50" i="3" s="1"/>
  <c r="F50" i="5"/>
  <c r="F50" i="3" s="1"/>
  <c r="G50" s="1"/>
  <c r="G50" i="5"/>
  <c r="H50"/>
  <c r="H50" i="3" s="1"/>
  <c r="I50" s="1"/>
  <c r="I50" i="5"/>
  <c r="J50"/>
  <c r="J50" i="3" s="1"/>
  <c r="K50" s="1"/>
  <c r="K50" i="5"/>
  <c r="L50"/>
  <c r="L50" i="3" s="1"/>
  <c r="M50" s="1"/>
  <c r="M50" i="5"/>
  <c r="N50"/>
  <c r="N50" i="3" s="1"/>
  <c r="O50" s="1"/>
  <c r="O50" i="5"/>
  <c r="D51"/>
  <c r="G51"/>
  <c r="I51"/>
  <c r="K51"/>
  <c r="M51"/>
  <c r="O51"/>
  <c r="D52"/>
  <c r="G52"/>
  <c r="I52"/>
  <c r="K52"/>
  <c r="M52"/>
  <c r="O52"/>
  <c r="B53"/>
  <c r="B53" i="3" s="1"/>
  <c r="C53" i="5"/>
  <c r="C53" i="3" s="1"/>
  <c r="D53" s="1"/>
  <c r="D53" i="5"/>
  <c r="E53"/>
  <c r="E53" i="3" s="1"/>
  <c r="F53" i="5"/>
  <c r="F53" i="3" s="1"/>
  <c r="G53" s="1"/>
  <c r="G53" i="5"/>
  <c r="H53"/>
  <c r="H53" i="3" s="1"/>
  <c r="I53" s="1"/>
  <c r="I53" i="5"/>
  <c r="J53"/>
  <c r="J53" i="3" s="1"/>
  <c r="K53" s="1"/>
  <c r="K53" i="5"/>
  <c r="L53"/>
  <c r="L53" i="3" s="1"/>
  <c r="M53" s="1"/>
  <c r="M53" i="5"/>
  <c r="N53"/>
  <c r="N53" i="3" s="1"/>
  <c r="O53" s="1"/>
  <c r="O53" i="5"/>
  <c r="D54"/>
  <c r="G54"/>
  <c r="I54"/>
  <c r="K54"/>
  <c r="M54"/>
  <c r="O54"/>
  <c r="D55"/>
  <c r="G55"/>
  <c r="I55"/>
  <c r="K55"/>
  <c r="M55"/>
  <c r="O55"/>
  <c r="B56"/>
  <c r="B56" i="3" s="1"/>
  <c r="C56" i="5"/>
  <c r="C56" i="3" s="1"/>
  <c r="D56" s="1"/>
  <c r="D56" i="5"/>
  <c r="E56"/>
  <c r="E56" i="3" s="1"/>
  <c r="F56" i="5"/>
  <c r="F56" i="3" s="1"/>
  <c r="G56" s="1"/>
  <c r="G56" i="5"/>
  <c r="H56"/>
  <c r="H56" i="3" s="1"/>
  <c r="I56" s="1"/>
  <c r="I56" i="5"/>
  <c r="J56"/>
  <c r="J56" i="3" s="1"/>
  <c r="K56" s="1"/>
  <c r="K56" i="5"/>
  <c r="L56"/>
  <c r="L56" i="3" s="1"/>
  <c r="M56" s="1"/>
  <c r="M56" i="5"/>
  <c r="N56"/>
  <c r="N56" i="3" s="1"/>
  <c r="O56" s="1"/>
  <c r="O56" i="5"/>
  <c r="D57"/>
  <c r="G57"/>
  <c r="I57"/>
  <c r="K57"/>
  <c r="M57"/>
  <c r="O57"/>
  <c r="D58"/>
  <c r="G58"/>
  <c r="I58"/>
  <c r="K58"/>
  <c r="M58"/>
  <c r="O58"/>
  <c r="B59"/>
  <c r="B59" i="3" s="1"/>
  <c r="C59" i="5"/>
  <c r="C59" i="3" s="1"/>
  <c r="D59" s="1"/>
  <c r="D59" i="5"/>
  <c r="E59"/>
  <c r="E59" i="3" s="1"/>
  <c r="F59" i="5"/>
  <c r="F59" i="3" s="1"/>
  <c r="G59" s="1"/>
  <c r="G59" i="5"/>
  <c r="H59"/>
  <c r="H59" i="3" s="1"/>
  <c r="I59" s="1"/>
  <c r="I59" i="5"/>
  <c r="J59"/>
  <c r="J59" i="3" s="1"/>
  <c r="K59" s="1"/>
  <c r="K59" i="5"/>
  <c r="L59"/>
  <c r="L59" i="3" s="1"/>
  <c r="M59" s="1"/>
  <c r="M59" i="5"/>
  <c r="N59"/>
  <c r="N59" i="3" s="1"/>
  <c r="O59" s="1"/>
  <c r="O59" i="5"/>
  <c r="D60"/>
  <c r="G60"/>
  <c r="I60"/>
  <c r="K60"/>
  <c r="M60"/>
  <c r="O60"/>
  <c r="D61"/>
  <c r="G61"/>
  <c r="I61"/>
  <c r="K61"/>
  <c r="M61"/>
  <c r="O61"/>
  <c r="B62"/>
  <c r="B62" i="3" s="1"/>
  <c r="C62" i="5"/>
  <c r="C62" i="3" s="1"/>
  <c r="D62" s="1"/>
  <c r="D62" i="5"/>
  <c r="E62"/>
  <c r="E62" i="3" s="1"/>
  <c r="F62" i="5"/>
  <c r="F62" i="3" s="1"/>
  <c r="G62" s="1"/>
  <c r="G62" i="5"/>
  <c r="H62"/>
  <c r="H62" i="3" s="1"/>
  <c r="I62" s="1"/>
  <c r="I62" i="5"/>
  <c r="J62"/>
  <c r="J62" i="3" s="1"/>
  <c r="K62" s="1"/>
  <c r="K62" i="5"/>
  <c r="L62"/>
  <c r="L62" i="3" s="1"/>
  <c r="M62" s="1"/>
  <c r="M62" i="5"/>
  <c r="N62"/>
  <c r="N62" i="3" s="1"/>
  <c r="O62" s="1"/>
  <c r="O62" i="5"/>
  <c r="D63"/>
  <c r="G63"/>
  <c r="I63"/>
  <c r="K63"/>
  <c r="M63"/>
  <c r="O63"/>
  <c r="D64"/>
  <c r="G64"/>
  <c r="I64"/>
  <c r="K64"/>
  <c r="M64"/>
  <c r="O64"/>
  <c r="B65"/>
  <c r="B65" i="3" s="1"/>
  <c r="C65" i="5"/>
  <c r="C65" i="3" s="1"/>
  <c r="D65" s="1"/>
  <c r="D65" i="5"/>
  <c r="E65"/>
  <c r="E65" i="3" s="1"/>
  <c r="F65" i="5"/>
  <c r="F65" i="3" s="1"/>
  <c r="G65" s="1"/>
  <c r="G65" i="5"/>
  <c r="H65"/>
  <c r="H65" i="3" s="1"/>
  <c r="I65" s="1"/>
  <c r="I65" i="5"/>
  <c r="J65"/>
  <c r="J65" i="3" s="1"/>
  <c r="K65" s="1"/>
  <c r="K65" i="5"/>
  <c r="L65"/>
  <c r="L65" i="3" s="1"/>
  <c r="M65" s="1"/>
  <c r="M65" i="5"/>
  <c r="N65"/>
  <c r="N65" i="3" s="1"/>
  <c r="O65" s="1"/>
  <c r="O65" i="5"/>
  <c r="D66"/>
  <c r="G66"/>
  <c r="I66"/>
  <c r="K66"/>
  <c r="M66"/>
  <c r="O66"/>
  <c r="D67"/>
  <c r="G67"/>
  <c r="I67"/>
  <c r="K67"/>
  <c r="M67"/>
  <c r="O67"/>
  <c r="B68"/>
  <c r="B68" i="3" s="1"/>
  <c r="C68" i="5"/>
  <c r="C68" i="3" s="1"/>
  <c r="D68" s="1"/>
  <c r="D68" i="5"/>
  <c r="E68"/>
  <c r="E68" i="3" s="1"/>
  <c r="F68" i="5"/>
  <c r="F68" i="3" s="1"/>
  <c r="G68" s="1"/>
  <c r="G68" i="5"/>
  <c r="H68"/>
  <c r="H68" i="3" s="1"/>
  <c r="I68" s="1"/>
  <c r="I68" i="5"/>
  <c r="J68"/>
  <c r="J68" i="3" s="1"/>
  <c r="K68" s="1"/>
  <c r="K68" i="5"/>
  <c r="L68"/>
  <c r="L68" i="3" s="1"/>
  <c r="M68" s="1"/>
  <c r="M68" i="5"/>
  <c r="N68"/>
  <c r="N68" i="3" s="1"/>
  <c r="O68" s="1"/>
  <c r="O68" i="5"/>
  <c r="D69"/>
  <c r="G69"/>
  <c r="I69"/>
  <c r="K69"/>
  <c r="M69"/>
  <c r="O69"/>
  <c r="D70"/>
  <c r="G70"/>
  <c r="I70"/>
  <c r="K70"/>
  <c r="M70"/>
  <c r="O70"/>
  <c r="B71"/>
  <c r="B71" i="3" s="1"/>
  <c r="C71" i="5"/>
  <c r="C71" i="3" s="1"/>
  <c r="D71" s="1"/>
  <c r="D71" i="5"/>
  <c r="E71"/>
  <c r="E71" i="3" s="1"/>
  <c r="F71" i="5"/>
  <c r="F71" i="3" s="1"/>
  <c r="G71" s="1"/>
  <c r="G71" i="5"/>
  <c r="H71"/>
  <c r="H71" i="3" s="1"/>
  <c r="I71" s="1"/>
  <c r="I71" i="5"/>
  <c r="J71"/>
  <c r="J71" i="3" s="1"/>
  <c r="K71" s="1"/>
  <c r="K71" i="5"/>
  <c r="L71"/>
  <c r="L71" i="3" s="1"/>
  <c r="M71" s="1"/>
  <c r="M71" i="5"/>
  <c r="N71"/>
  <c r="N71" i="3" s="1"/>
  <c r="O71" s="1"/>
  <c r="O71" i="5"/>
  <c r="D72"/>
  <c r="G72"/>
  <c r="I72"/>
  <c r="K72"/>
  <c r="M72"/>
  <c r="O72"/>
  <c r="D73"/>
  <c r="G73"/>
  <c r="I73"/>
  <c r="K73"/>
  <c r="M73"/>
  <c r="O73"/>
  <c r="B74"/>
  <c r="B74" i="3" s="1"/>
  <c r="C74" i="5"/>
  <c r="C74" i="3" s="1"/>
  <c r="D74" s="1"/>
  <c r="D74" i="5"/>
  <c r="E74"/>
  <c r="E74" i="3" s="1"/>
  <c r="F74" i="5"/>
  <c r="F74" i="3" s="1"/>
  <c r="G74" s="1"/>
  <c r="G74" i="5"/>
  <c r="H74"/>
  <c r="H74" i="3" s="1"/>
  <c r="I74" s="1"/>
  <c r="I74" i="5"/>
  <c r="J74"/>
  <c r="J74" i="3" s="1"/>
  <c r="K74" s="1"/>
  <c r="K74" i="5"/>
  <c r="L74"/>
  <c r="L74" i="3" s="1"/>
  <c r="M74" s="1"/>
  <c r="M74" i="5"/>
  <c r="N74"/>
  <c r="N74" i="3" s="1"/>
  <c r="O74" s="1"/>
  <c r="O74" i="5"/>
  <c r="D75"/>
  <c r="G75"/>
  <c r="I75"/>
  <c r="K75"/>
  <c r="M75"/>
  <c r="O75"/>
  <c r="D76"/>
  <c r="G76"/>
  <c r="I76"/>
  <c r="K76"/>
  <c r="M76"/>
  <c r="O76"/>
  <c r="B77"/>
  <c r="B77" i="3" s="1"/>
  <c r="C77" i="5"/>
  <c r="C77" i="3" s="1"/>
  <c r="D77" s="1"/>
  <c r="D77" i="5"/>
  <c r="E77"/>
  <c r="E77" i="3" s="1"/>
  <c r="F77" i="5"/>
  <c r="F77" i="3" s="1"/>
  <c r="G77" s="1"/>
  <c r="G77" i="5"/>
  <c r="H77"/>
  <c r="H77" i="3" s="1"/>
  <c r="I77" s="1"/>
  <c r="I77" i="5"/>
  <c r="J77"/>
  <c r="J77" i="3" s="1"/>
  <c r="K77" s="1"/>
  <c r="K77" i="5"/>
  <c r="L77"/>
  <c r="L77" i="3" s="1"/>
  <c r="M77" s="1"/>
  <c r="M77" i="5"/>
  <c r="N77"/>
  <c r="N77" i="3" s="1"/>
  <c r="O77" s="1"/>
  <c r="O77" i="5"/>
  <c r="D78"/>
  <c r="G78"/>
  <c r="I78"/>
  <c r="K78"/>
  <c r="M78"/>
  <c r="O78"/>
  <c r="D79"/>
  <c r="G79"/>
  <c r="I79"/>
  <c r="K79"/>
  <c r="M79"/>
  <c r="O79"/>
  <c r="B80"/>
  <c r="B80" i="3" s="1"/>
  <c r="C80" i="5"/>
  <c r="C80" i="3" s="1"/>
  <c r="D80" s="1"/>
  <c r="D80" i="5"/>
  <c r="E80"/>
  <c r="E80" i="3" s="1"/>
  <c r="F80" i="5"/>
  <c r="F80" i="3" s="1"/>
  <c r="G80" s="1"/>
  <c r="G80" i="5"/>
  <c r="H80"/>
  <c r="H80" i="3" s="1"/>
  <c r="I80" s="1"/>
  <c r="I80" i="5"/>
  <c r="J80"/>
  <c r="J80" i="3" s="1"/>
  <c r="K80" s="1"/>
  <c r="K80" i="5"/>
  <c r="L80"/>
  <c r="L80" i="3" s="1"/>
  <c r="M80" s="1"/>
  <c r="M80" i="5"/>
  <c r="N80"/>
  <c r="N80" i="3" s="1"/>
  <c r="O80" s="1"/>
  <c r="O80" i="5"/>
  <c r="D81"/>
  <c r="G81"/>
  <c r="I81"/>
  <c r="K81"/>
  <c r="M81"/>
  <c r="O81"/>
  <c r="D82"/>
  <c r="G82"/>
  <c r="I82"/>
  <c r="K82"/>
  <c r="M82"/>
  <c r="O82"/>
  <c r="B83"/>
  <c r="B83" i="3" s="1"/>
  <c r="C83" i="5"/>
  <c r="C83" i="3" s="1"/>
  <c r="D83" s="1"/>
  <c r="D83" i="5"/>
  <c r="E83"/>
  <c r="E83" i="3" s="1"/>
  <c r="F83" i="5"/>
  <c r="F83" i="3" s="1"/>
  <c r="G83" s="1"/>
  <c r="G83" i="5"/>
  <c r="H83"/>
  <c r="H83" i="3" s="1"/>
  <c r="I83" s="1"/>
  <c r="I83" i="5"/>
  <c r="J83"/>
  <c r="J83" i="3" s="1"/>
  <c r="K83" s="1"/>
  <c r="K83" i="5"/>
  <c r="L83"/>
  <c r="L83" i="3" s="1"/>
  <c r="M83" s="1"/>
  <c r="M83" i="5"/>
  <c r="N83"/>
  <c r="N83" i="3" s="1"/>
  <c r="O83" s="1"/>
  <c r="O83" i="5"/>
  <c r="D84"/>
  <c r="G84"/>
  <c r="I84"/>
  <c r="K84"/>
  <c r="M84"/>
  <c r="O84"/>
  <c r="D85"/>
  <c r="G85"/>
  <c r="I85"/>
  <c r="K85"/>
  <c r="M85"/>
  <c r="O85"/>
  <c r="B86"/>
  <c r="B86" i="3" s="1"/>
  <c r="C86" i="5"/>
  <c r="C86" i="3" s="1"/>
  <c r="D86" s="1"/>
  <c r="D86" i="5"/>
  <c r="E86"/>
  <c r="E86" i="3" s="1"/>
  <c r="F86" i="5"/>
  <c r="F86" i="3" s="1"/>
  <c r="G86" s="1"/>
  <c r="G86" i="5"/>
  <c r="H86"/>
  <c r="H86" i="3" s="1"/>
  <c r="I86" s="1"/>
  <c r="I86" i="5"/>
  <c r="J86"/>
  <c r="J86" i="3" s="1"/>
  <c r="K86" s="1"/>
  <c r="K86" i="5"/>
  <c r="L86"/>
  <c r="L86" i="3" s="1"/>
  <c r="M86" s="1"/>
  <c r="M86" i="5"/>
  <c r="N86"/>
  <c r="N86" i="3" s="1"/>
  <c r="O86" s="1"/>
  <c r="O86" i="5"/>
  <c r="D87"/>
  <c r="G87"/>
  <c r="I87"/>
  <c r="K87"/>
  <c r="M87"/>
  <c r="O87"/>
  <c r="D88"/>
  <c r="G88"/>
  <c r="I88"/>
  <c r="K88"/>
  <c r="M88"/>
  <c r="O88"/>
  <c r="B89"/>
  <c r="B89" i="3" s="1"/>
  <c r="C89" i="5"/>
  <c r="C89" i="3" s="1"/>
  <c r="D89" s="1"/>
  <c r="D89" i="5"/>
  <c r="E89"/>
  <c r="E89" i="3" s="1"/>
  <c r="F89" i="5"/>
  <c r="F89" i="3" s="1"/>
  <c r="G89" s="1"/>
  <c r="G89" i="5"/>
  <c r="H89"/>
  <c r="H89" i="3" s="1"/>
  <c r="I89" s="1"/>
  <c r="I89" i="5"/>
  <c r="J89"/>
  <c r="J89" i="3" s="1"/>
  <c r="K89" s="1"/>
  <c r="K89" i="5"/>
  <c r="L89"/>
  <c r="L89" i="3" s="1"/>
  <c r="M89" s="1"/>
  <c r="M89" i="5"/>
  <c r="N89"/>
  <c r="N89" i="3" s="1"/>
  <c r="O89" s="1"/>
  <c r="O89" i="5"/>
  <c r="D90"/>
  <c r="G90"/>
  <c r="I90"/>
  <c r="K90"/>
  <c r="M90"/>
  <c r="O90"/>
  <c r="D91"/>
  <c r="G91"/>
  <c r="I91"/>
  <c r="K91"/>
  <c r="M91"/>
  <c r="O91"/>
  <c r="B92"/>
  <c r="B92" i="3" s="1"/>
  <c r="C92" i="5"/>
  <c r="C92" i="3" s="1"/>
  <c r="D92" s="1"/>
  <c r="D92" i="5"/>
  <c r="E92"/>
  <c r="E92" i="3" s="1"/>
  <c r="F92" i="5"/>
  <c r="F92" i="3" s="1"/>
  <c r="G92" s="1"/>
  <c r="G92" i="5"/>
  <c r="H92"/>
  <c r="H92" i="3" s="1"/>
  <c r="I92" s="1"/>
  <c r="I92" i="5"/>
  <c r="J92"/>
  <c r="J92" i="3" s="1"/>
  <c r="K92" s="1"/>
  <c r="K92" i="5"/>
  <c r="L92"/>
  <c r="L92" i="3" s="1"/>
  <c r="M92" s="1"/>
  <c r="M92" i="5"/>
  <c r="N92"/>
  <c r="N92" i="3" s="1"/>
  <c r="O92" s="1"/>
  <c r="O92" i="5"/>
  <c r="D93"/>
  <c r="G93"/>
  <c r="I93"/>
  <c r="K93"/>
  <c r="M93"/>
  <c r="O93"/>
  <c r="D94"/>
  <c r="G94"/>
  <c r="I94"/>
  <c r="K94"/>
  <c r="M94"/>
  <c r="O94"/>
  <c r="B102"/>
  <c r="B102" i="3" s="1"/>
  <c r="C102" i="5"/>
  <c r="C102" i="3" s="1"/>
  <c r="D102" s="1"/>
  <c r="D102" i="5"/>
  <c r="E102"/>
  <c r="E102" i="3" s="1"/>
  <c r="F102" i="5"/>
  <c r="F102" i="3" s="1"/>
  <c r="G102" s="1"/>
  <c r="G102" i="5"/>
  <c r="H102"/>
  <c r="H102" i="3" s="1"/>
  <c r="I102" s="1"/>
  <c r="I102" i="5"/>
  <c r="J102"/>
  <c r="J102" i="3" s="1"/>
  <c r="K102" s="1"/>
  <c r="K102" i="5"/>
  <c r="L102"/>
  <c r="L102" i="3" s="1"/>
  <c r="M102" s="1"/>
  <c r="M102" i="5"/>
  <c r="N102"/>
  <c r="N102" i="3" s="1"/>
  <c r="O102" s="1"/>
  <c r="O102" i="5"/>
  <c r="D103"/>
  <c r="G103"/>
  <c r="I103"/>
  <c r="K103"/>
  <c r="M103"/>
  <c r="O103"/>
  <c r="D104"/>
  <c r="G104"/>
  <c r="I104"/>
  <c r="K104"/>
  <c r="M104"/>
  <c r="O104"/>
  <c r="D113"/>
  <c r="G113"/>
  <c r="I113"/>
  <c r="K113"/>
  <c r="M113"/>
  <c r="O113"/>
  <c r="B114"/>
  <c r="B114" i="3" s="1"/>
  <c r="C114" i="5"/>
  <c r="C114" i="3" s="1"/>
  <c r="D114" s="1"/>
  <c r="D114" i="5"/>
  <c r="E114"/>
  <c r="E114" i="3" s="1"/>
  <c r="F114" i="5"/>
  <c r="F114" i="3" s="1"/>
  <c r="G114" s="1"/>
  <c r="G114" i="5"/>
  <c r="H114"/>
  <c r="H114" i="3" s="1"/>
  <c r="I114" s="1"/>
  <c r="I114" i="5"/>
  <c r="J114"/>
  <c r="J114" i="3" s="1"/>
  <c r="K114" s="1"/>
  <c r="K114" i="5"/>
  <c r="L114"/>
  <c r="L114" i="3" s="1"/>
  <c r="M114" s="1"/>
  <c r="M114" i="5"/>
  <c r="N114"/>
  <c r="N114" i="3" s="1"/>
  <c r="O114" s="1"/>
  <c r="O114" i="5"/>
  <c r="D115"/>
  <c r="G115"/>
  <c r="I115"/>
  <c r="K115"/>
  <c r="M115"/>
  <c r="O115"/>
  <c r="D116"/>
  <c r="G116"/>
  <c r="I116"/>
  <c r="K116"/>
  <c r="M116"/>
  <c r="O116"/>
  <c r="D117"/>
  <c r="G117"/>
  <c r="I117"/>
  <c r="K117"/>
  <c r="M117"/>
  <c r="O117"/>
  <c r="M131" i="2"/>
  <c r="K131"/>
  <c r="I131"/>
  <c r="G131"/>
  <c r="G19"/>
  <c r="G20"/>
  <c r="G21"/>
  <c r="D19"/>
  <c r="D20"/>
  <c r="D21"/>
  <c r="B8" i="5"/>
  <c r="C8"/>
  <c r="D8"/>
  <c r="E8"/>
  <c r="F8"/>
  <c r="G8"/>
  <c r="H8"/>
  <c r="I8"/>
  <c r="J8"/>
  <c r="K8"/>
  <c r="L8"/>
  <c r="M8"/>
  <c r="N8"/>
  <c r="O8"/>
  <c r="B12"/>
  <c r="B11" s="1"/>
  <c r="C12"/>
  <c r="C11" s="1"/>
  <c r="D12"/>
  <c r="D11" s="1"/>
  <c r="E12"/>
  <c r="E11" s="1"/>
  <c r="F12"/>
  <c r="F11" s="1"/>
  <c r="G12"/>
  <c r="G11" s="1"/>
  <c r="H12"/>
  <c r="H11" s="1"/>
  <c r="I12"/>
  <c r="I11" s="1"/>
  <c r="J12"/>
  <c r="J11" s="1"/>
  <c r="K12"/>
  <c r="K11" s="1"/>
  <c r="L12"/>
  <c r="L11" s="1"/>
  <c r="M12"/>
  <c r="M11" s="1"/>
  <c r="N12"/>
  <c r="N11" s="1"/>
  <c r="O12"/>
  <c r="O11" s="1"/>
  <c r="D15"/>
  <c r="G15"/>
  <c r="I15"/>
  <c r="K15"/>
  <c r="M15"/>
  <c r="B16"/>
  <c r="C16"/>
  <c r="D16"/>
  <c r="E16"/>
  <c r="F16"/>
  <c r="G16"/>
  <c r="H16"/>
  <c r="I16"/>
  <c r="J16"/>
  <c r="K16"/>
  <c r="L16"/>
  <c r="M16"/>
  <c r="N16"/>
  <c r="O16"/>
  <c r="D17"/>
  <c r="G17"/>
  <c r="I17"/>
  <c r="K17"/>
  <c r="M17"/>
  <c r="O17"/>
  <c r="D18"/>
  <c r="G18"/>
  <c r="I18"/>
  <c r="K18"/>
  <c r="M18"/>
  <c r="O18"/>
  <c r="D19"/>
  <c r="G19"/>
  <c r="I19"/>
  <c r="K19"/>
  <c r="M19"/>
  <c r="O19"/>
  <c r="D20"/>
  <c r="G20"/>
  <c r="I20"/>
  <c r="K20"/>
  <c r="M20"/>
  <c r="O20"/>
  <c r="D21"/>
  <c r="G21"/>
  <c r="I21"/>
  <c r="K21"/>
  <c r="M21"/>
  <c r="O21"/>
  <c r="B27"/>
  <c r="C27"/>
  <c r="D27"/>
  <c r="E27"/>
  <c r="F27"/>
  <c r="G27"/>
  <c r="H27"/>
  <c r="I27"/>
  <c r="J27"/>
  <c r="K27"/>
  <c r="L27"/>
  <c r="M27"/>
  <c r="N27"/>
  <c r="O27"/>
  <c r="D28"/>
  <c r="G28"/>
  <c r="I28"/>
  <c r="K28"/>
  <c r="M28"/>
  <c r="O28"/>
  <c r="B35"/>
  <c r="C35"/>
  <c r="D35"/>
  <c r="E35"/>
  <c r="F35"/>
  <c r="G35"/>
  <c r="H35"/>
  <c r="I35"/>
  <c r="J35"/>
  <c r="K35"/>
  <c r="L35"/>
  <c r="M35"/>
  <c r="N35"/>
  <c r="O35"/>
  <c r="D36"/>
  <c r="G36"/>
  <c r="I36"/>
  <c r="K36"/>
  <c r="M36"/>
  <c r="O36"/>
  <c r="B47"/>
  <c r="C47"/>
  <c r="D47"/>
  <c r="E47"/>
  <c r="F47"/>
  <c r="G47"/>
  <c r="H47"/>
  <c r="I47"/>
  <c r="J47"/>
  <c r="K47"/>
  <c r="L47"/>
  <c r="M47"/>
  <c r="N47"/>
  <c r="O47"/>
  <c r="D48"/>
  <c r="G48"/>
  <c r="I48"/>
  <c r="K48"/>
  <c r="M48"/>
  <c r="O48"/>
  <c r="B95"/>
  <c r="C95"/>
  <c r="D95"/>
  <c r="E95"/>
  <c r="F95"/>
  <c r="G95"/>
  <c r="H95"/>
  <c r="I95"/>
  <c r="J95"/>
  <c r="K95"/>
  <c r="L95"/>
  <c r="M95"/>
  <c r="N95"/>
  <c r="O95"/>
  <c r="D96"/>
  <c r="G96"/>
  <c r="I96"/>
  <c r="K96"/>
  <c r="M96"/>
  <c r="O96"/>
  <c r="D97"/>
  <c r="G97"/>
  <c r="I97"/>
  <c r="K97"/>
  <c r="M97"/>
  <c r="O97"/>
  <c r="B98"/>
  <c r="C98"/>
  <c r="D98"/>
  <c r="E98"/>
  <c r="F98"/>
  <c r="G98"/>
  <c r="H98"/>
  <c r="I98"/>
  <c r="J98"/>
  <c r="K98"/>
  <c r="L98"/>
  <c r="M98"/>
  <c r="N98"/>
  <c r="O98"/>
  <c r="D99"/>
  <c r="G99"/>
  <c r="I99"/>
  <c r="K99"/>
  <c r="M99"/>
  <c r="O99"/>
  <c r="D100"/>
  <c r="G100"/>
  <c r="I100"/>
  <c r="K100"/>
  <c r="M100"/>
  <c r="O100"/>
  <c r="B105"/>
  <c r="C105"/>
  <c r="D105"/>
  <c r="E105"/>
  <c r="F105"/>
  <c r="G105"/>
  <c r="H105"/>
  <c r="I105"/>
  <c r="J105"/>
  <c r="K105"/>
  <c r="L105"/>
  <c r="M105"/>
  <c r="N105"/>
  <c r="O105"/>
  <c r="D106"/>
  <c r="G106"/>
  <c r="I106"/>
  <c r="K106"/>
  <c r="M106"/>
  <c r="O106"/>
  <c r="D108"/>
  <c r="G108"/>
  <c r="I108"/>
  <c r="K108"/>
  <c r="M108"/>
  <c r="O108"/>
  <c r="D109"/>
  <c r="G109"/>
  <c r="I109"/>
  <c r="K109"/>
  <c r="M109"/>
  <c r="O109"/>
  <c r="B110"/>
  <c r="C110"/>
  <c r="D110"/>
  <c r="E110"/>
  <c r="F110"/>
  <c r="G110"/>
  <c r="H110"/>
  <c r="I110"/>
  <c r="J110"/>
  <c r="K110"/>
  <c r="L110"/>
  <c r="M110"/>
  <c r="N110"/>
  <c r="O110"/>
  <c r="D111"/>
  <c r="G111"/>
  <c r="I111"/>
  <c r="K111"/>
  <c r="M111"/>
  <c r="O111"/>
  <c r="D112"/>
  <c r="G112"/>
  <c r="I112"/>
  <c r="K112"/>
  <c r="M112"/>
  <c r="O112"/>
  <c r="D118"/>
  <c r="E118"/>
  <c r="F118"/>
  <c r="G118"/>
  <c r="H118"/>
  <c r="I118"/>
  <c r="J118"/>
  <c r="K118"/>
  <c r="L118"/>
  <c r="M118"/>
  <c r="N118"/>
  <c r="O118"/>
  <c r="D119"/>
  <c r="G119"/>
  <c r="I119"/>
  <c r="K119"/>
  <c r="M119"/>
  <c r="O119"/>
  <c r="D120"/>
  <c r="G120"/>
  <c r="I120"/>
  <c r="K120"/>
  <c r="M120"/>
  <c r="O120"/>
  <c r="D121"/>
  <c r="G121"/>
  <c r="I121"/>
  <c r="K121"/>
  <c r="M121"/>
  <c r="O121"/>
  <c r="B123"/>
  <c r="C123"/>
  <c r="D123"/>
  <c r="E123"/>
  <c r="F123"/>
  <c r="G123"/>
  <c r="H123"/>
  <c r="I123"/>
  <c r="J123"/>
  <c r="K123"/>
  <c r="L123"/>
  <c r="M123"/>
  <c r="N123"/>
  <c r="O123"/>
  <c r="D124"/>
  <c r="G124"/>
  <c r="I124"/>
  <c r="K124"/>
  <c r="M124"/>
  <c r="O124"/>
  <c r="D125"/>
  <c r="G125"/>
  <c r="I125"/>
  <c r="K125"/>
  <c r="M125"/>
  <c r="O125"/>
  <c r="D126"/>
  <c r="G126"/>
  <c r="I126"/>
  <c r="K126"/>
  <c r="M126"/>
  <c r="O126"/>
  <c r="D128"/>
  <c r="I128"/>
  <c r="K128"/>
  <c r="M128"/>
  <c r="B129"/>
  <c r="C129"/>
  <c r="D129"/>
  <c r="E129"/>
  <c r="F129"/>
  <c r="H129"/>
  <c r="I129"/>
  <c r="J129"/>
  <c r="K129"/>
  <c r="L129"/>
  <c r="M129"/>
  <c r="N129"/>
  <c r="O129"/>
  <c r="D130"/>
  <c r="G130"/>
  <c r="G129" s="1"/>
  <c r="I130"/>
  <c r="K130"/>
  <c r="M130"/>
  <c r="O130"/>
  <c r="D131"/>
  <c r="I131"/>
  <c r="K131"/>
  <c r="M131"/>
  <c r="D133"/>
  <c r="G133"/>
  <c r="K133"/>
  <c r="M133"/>
  <c r="B135"/>
  <c r="C135"/>
  <c r="D135"/>
  <c r="E135"/>
  <c r="F135"/>
  <c r="G135"/>
  <c r="H135"/>
  <c r="I135"/>
  <c r="J135"/>
  <c r="K135"/>
  <c r="L135"/>
  <c r="M135"/>
  <c r="N135"/>
  <c r="O135"/>
  <c r="D136"/>
  <c r="G136"/>
  <c r="I136"/>
  <c r="K136"/>
  <c r="M136"/>
  <c r="O136"/>
  <c r="D137"/>
  <c r="G137"/>
  <c r="I137"/>
  <c r="K137"/>
  <c r="M137"/>
  <c r="O137"/>
  <c r="D142"/>
  <c r="G142"/>
  <c r="I142"/>
  <c r="K142"/>
  <c r="M142"/>
  <c r="O142"/>
  <c r="D143"/>
  <c r="G143"/>
  <c r="I143"/>
  <c r="K143"/>
  <c r="M143"/>
  <c r="O143"/>
  <c r="D144"/>
  <c r="G144"/>
  <c r="I144"/>
  <c r="K144"/>
  <c r="M144"/>
  <c r="O144"/>
  <c r="D145"/>
  <c r="G145"/>
  <c r="I145"/>
  <c r="K145"/>
  <c r="M145"/>
  <c r="O145"/>
  <c r="D146"/>
  <c r="G146"/>
  <c r="I146"/>
  <c r="K146"/>
  <c r="M146"/>
  <c r="O146"/>
  <c r="D147"/>
  <c r="G147"/>
  <c r="I147"/>
  <c r="K147"/>
  <c r="M147"/>
  <c r="O147"/>
  <c r="D148"/>
  <c r="G148"/>
  <c r="I148"/>
  <c r="K148"/>
  <c r="M148"/>
  <c r="O148"/>
  <c r="D149"/>
  <c r="G149"/>
  <c r="I149"/>
  <c r="K149"/>
  <c r="M149"/>
  <c r="O149"/>
  <c r="D150"/>
  <c r="G150"/>
  <c r="I150"/>
  <c r="K150"/>
  <c r="M150"/>
  <c r="O150"/>
  <c r="N18" i="3"/>
  <c r="N19"/>
  <c r="N20"/>
  <c r="N21"/>
  <c r="L18"/>
  <c r="L19"/>
  <c r="L20"/>
  <c r="L21"/>
  <c r="J18"/>
  <c r="J19"/>
  <c r="J20"/>
  <c r="J21"/>
  <c r="H18"/>
  <c r="H19"/>
  <c r="H20"/>
  <c r="H21"/>
  <c r="F18"/>
  <c r="F19"/>
  <c r="F20"/>
  <c r="E18"/>
  <c r="E19"/>
  <c r="E20"/>
  <c r="E21"/>
  <c r="C18"/>
  <c r="C19"/>
  <c r="C20"/>
  <c r="C21"/>
  <c r="B18"/>
  <c r="B19"/>
  <c r="B20"/>
  <c r="B21"/>
  <c r="M107" i="2"/>
  <c r="K107"/>
  <c r="I107"/>
  <c r="G107"/>
  <c r="D107"/>
  <c r="C105"/>
  <c r="E105"/>
  <c r="F105"/>
  <c r="G105" s="1"/>
  <c r="H105"/>
  <c r="I105" s="1"/>
  <c r="J105"/>
  <c r="K105" s="1"/>
  <c r="L105"/>
  <c r="M105" s="1"/>
  <c r="N105"/>
  <c r="B105"/>
  <c r="D131"/>
  <c r="K128"/>
  <c r="I128"/>
  <c r="G128"/>
  <c r="D128"/>
  <c r="M128"/>
  <c r="C129"/>
  <c r="E129"/>
  <c r="F129"/>
  <c r="G129" s="1"/>
  <c r="H129"/>
  <c r="J129"/>
  <c r="L129"/>
  <c r="N129"/>
  <c r="B129"/>
  <c r="K28"/>
  <c r="K142"/>
  <c r="I148"/>
  <c r="K147"/>
  <c r="O134" i="3" l="1"/>
  <c r="D131"/>
  <c r="G131"/>
  <c r="I131"/>
  <c r="K131"/>
  <c r="M131"/>
  <c r="O131"/>
  <c r="M132" i="2"/>
  <c r="K132"/>
  <c r="I132"/>
  <c r="G132"/>
  <c r="D132"/>
  <c r="O132" i="5"/>
  <c r="I132"/>
  <c r="G132"/>
  <c r="D132"/>
  <c r="N25"/>
  <c r="L25"/>
  <c r="J25"/>
  <c r="H25"/>
  <c r="F25"/>
  <c r="E25"/>
  <c r="C25"/>
  <c r="B25"/>
  <c r="N14"/>
  <c r="L14"/>
  <c r="J14"/>
  <c r="H14"/>
  <c r="F14"/>
  <c r="E14"/>
  <c r="C14"/>
  <c r="B14"/>
  <c r="N127"/>
  <c r="N10" s="1"/>
  <c r="L127"/>
  <c r="L10" s="1"/>
  <c r="J127"/>
  <c r="J10" s="1"/>
  <c r="H127"/>
  <c r="H10" s="1"/>
  <c r="F127"/>
  <c r="F10" s="1"/>
  <c r="E127"/>
  <c r="E10" s="1"/>
  <c r="C127"/>
  <c r="C10" s="1"/>
  <c r="B127"/>
  <c r="B10" s="1"/>
  <c r="D105" i="2"/>
  <c r="M129"/>
  <c r="K129"/>
  <c r="I129"/>
  <c r="D129"/>
  <c r="D25" i="5" l="1"/>
  <c r="G25"/>
  <c r="I25"/>
  <c r="K25"/>
  <c r="M25"/>
  <c r="D10"/>
  <c r="D9" s="1"/>
  <c r="G10"/>
  <c r="I10"/>
  <c r="K10"/>
  <c r="M10"/>
  <c r="O25"/>
  <c r="D14"/>
  <c r="G14"/>
  <c r="I14"/>
  <c r="K14"/>
  <c r="M14"/>
  <c r="O14"/>
  <c r="B13"/>
  <c r="B138"/>
  <c r="C13"/>
  <c r="D127"/>
  <c r="D13" s="1"/>
  <c r="C138"/>
  <c r="D138" s="1"/>
  <c r="E13"/>
  <c r="E138"/>
  <c r="F13"/>
  <c r="G127"/>
  <c r="G13" s="1"/>
  <c r="F138"/>
  <c r="G138" s="1"/>
  <c r="H13"/>
  <c r="I127"/>
  <c r="I13" s="1"/>
  <c r="H138"/>
  <c r="I138" s="1"/>
  <c r="J13"/>
  <c r="K127"/>
  <c r="K13" s="1"/>
  <c r="J138"/>
  <c r="K138" s="1"/>
  <c r="L13"/>
  <c r="M127"/>
  <c r="M13" s="1"/>
  <c r="L138"/>
  <c r="M138" s="1"/>
  <c r="N13"/>
  <c r="O127"/>
  <c r="O13" s="1"/>
  <c r="N138"/>
  <c r="O138" s="1"/>
  <c r="B9"/>
  <c r="E9"/>
  <c r="F150" i="3"/>
  <c r="F149"/>
  <c r="F148"/>
  <c r="F147"/>
  <c r="F146"/>
  <c r="F145"/>
  <c r="F144"/>
  <c r="F143"/>
  <c r="F142"/>
  <c r="F137"/>
  <c r="F136"/>
  <c r="F133"/>
  <c r="F130"/>
  <c r="F126"/>
  <c r="F125"/>
  <c r="F124"/>
  <c r="F121"/>
  <c r="F120"/>
  <c r="F119"/>
  <c r="F112"/>
  <c r="F111"/>
  <c r="F109"/>
  <c r="F108"/>
  <c r="F106"/>
  <c r="F100"/>
  <c r="F99"/>
  <c r="F97"/>
  <c r="F96"/>
  <c r="F49"/>
  <c r="F48"/>
  <c r="F36"/>
  <c r="F28"/>
  <c r="F17"/>
  <c r="E150"/>
  <c r="E149"/>
  <c r="E148"/>
  <c r="E147"/>
  <c r="E146"/>
  <c r="E145"/>
  <c r="E144"/>
  <c r="E143"/>
  <c r="E142"/>
  <c r="E137"/>
  <c r="E136"/>
  <c r="E133"/>
  <c r="E130"/>
  <c r="E126"/>
  <c r="E125"/>
  <c r="E124"/>
  <c r="E121"/>
  <c r="E120"/>
  <c r="E119"/>
  <c r="E112"/>
  <c r="E111"/>
  <c r="E109"/>
  <c r="E108"/>
  <c r="E106"/>
  <c r="E100"/>
  <c r="E99"/>
  <c r="E97"/>
  <c r="E96"/>
  <c r="E49"/>
  <c r="E48"/>
  <c r="E36"/>
  <c r="E28"/>
  <c r="E17"/>
  <c r="A137"/>
  <c r="A136"/>
  <c r="A133"/>
  <c r="A130"/>
  <c r="A126"/>
  <c r="A125"/>
  <c r="A124"/>
  <c r="A121"/>
  <c r="A120"/>
  <c r="A119"/>
  <c r="A112"/>
  <c r="A111"/>
  <c r="A109"/>
  <c r="A108"/>
  <c r="A106"/>
  <c r="A100"/>
  <c r="A99"/>
  <c r="A97"/>
  <c r="A96"/>
  <c r="A49"/>
  <c r="A48"/>
  <c r="A36"/>
  <c r="A28"/>
  <c r="A18"/>
  <c r="A17"/>
  <c r="A137" i="2"/>
  <c r="A136"/>
  <c r="A133"/>
  <c r="A130"/>
  <c r="A121"/>
  <c r="A120"/>
  <c r="A119"/>
  <c r="A112"/>
  <c r="A111"/>
  <c r="A109"/>
  <c r="A108"/>
  <c r="A106"/>
  <c r="A100"/>
  <c r="A99"/>
  <c r="A97"/>
  <c r="A96"/>
  <c r="A49"/>
  <c r="A48"/>
  <c r="A36"/>
  <c r="A28"/>
  <c r="A18"/>
  <c r="A17"/>
  <c r="N9" i="5" l="1"/>
  <c r="O10"/>
  <c r="O9" s="1"/>
  <c r="L9"/>
  <c r="M9"/>
  <c r="J9"/>
  <c r="K9"/>
  <c r="H9"/>
  <c r="I9"/>
  <c r="F9"/>
  <c r="G9"/>
  <c r="C9"/>
  <c r="G20" i="3"/>
  <c r="I20"/>
  <c r="G18"/>
  <c r="I18"/>
  <c r="N17"/>
  <c r="L17"/>
  <c r="J17"/>
  <c r="H17"/>
  <c r="G17"/>
  <c r="C17"/>
  <c r="B17"/>
  <c r="N28"/>
  <c r="L28"/>
  <c r="J28"/>
  <c r="H28"/>
  <c r="K28" s="1"/>
  <c r="G28"/>
  <c r="C28"/>
  <c r="B28"/>
  <c r="N36"/>
  <c r="L36"/>
  <c r="J36"/>
  <c r="H36"/>
  <c r="G36"/>
  <c r="C36"/>
  <c r="B36"/>
  <c r="N49"/>
  <c r="L49"/>
  <c r="J49"/>
  <c r="H49"/>
  <c r="G49"/>
  <c r="C49"/>
  <c r="B49"/>
  <c r="N48"/>
  <c r="L48"/>
  <c r="J48"/>
  <c r="H48"/>
  <c r="G48"/>
  <c r="C48"/>
  <c r="I48" s="1"/>
  <c r="B48"/>
  <c r="N100"/>
  <c r="L100"/>
  <c r="J100"/>
  <c r="H100"/>
  <c r="G100"/>
  <c r="C100"/>
  <c r="B100"/>
  <c r="N99"/>
  <c r="L99"/>
  <c r="J99"/>
  <c r="H99"/>
  <c r="G99"/>
  <c r="C99"/>
  <c r="B99"/>
  <c r="N109"/>
  <c r="L109"/>
  <c r="J109"/>
  <c r="H109"/>
  <c r="G109"/>
  <c r="C109"/>
  <c r="B109"/>
  <c r="N108"/>
  <c r="L108"/>
  <c r="J108"/>
  <c r="H108"/>
  <c r="G108"/>
  <c r="C108"/>
  <c r="B108"/>
  <c r="N106"/>
  <c r="L106"/>
  <c r="J106"/>
  <c r="H106"/>
  <c r="G106"/>
  <c r="C106"/>
  <c r="B106"/>
  <c r="N112"/>
  <c r="L112"/>
  <c r="J112"/>
  <c r="H112"/>
  <c r="G112"/>
  <c r="C112"/>
  <c r="I112" s="1"/>
  <c r="B112"/>
  <c r="N111"/>
  <c r="L111"/>
  <c r="J111"/>
  <c r="H111"/>
  <c r="G111"/>
  <c r="C111"/>
  <c r="B111"/>
  <c r="N121"/>
  <c r="L121"/>
  <c r="J121"/>
  <c r="M121" s="1"/>
  <c r="H121"/>
  <c r="G121"/>
  <c r="C121"/>
  <c r="I121" s="1"/>
  <c r="B121"/>
  <c r="N120"/>
  <c r="L120"/>
  <c r="J120"/>
  <c r="H120"/>
  <c r="K120" s="1"/>
  <c r="G120"/>
  <c r="C120"/>
  <c r="B120"/>
  <c r="N119"/>
  <c r="L119"/>
  <c r="J119"/>
  <c r="H119"/>
  <c r="G119"/>
  <c r="C119"/>
  <c r="B119"/>
  <c r="N126"/>
  <c r="L126"/>
  <c r="O126" s="1"/>
  <c r="J126"/>
  <c r="H126"/>
  <c r="K126" s="1"/>
  <c r="G126"/>
  <c r="C126"/>
  <c r="B126"/>
  <c r="D126" s="1"/>
  <c r="N125"/>
  <c r="L125"/>
  <c r="J125"/>
  <c r="H125"/>
  <c r="G125"/>
  <c r="C125"/>
  <c r="B125"/>
  <c r="D125" s="1"/>
  <c r="N124"/>
  <c r="L124"/>
  <c r="J124"/>
  <c r="H124"/>
  <c r="G124"/>
  <c r="C124"/>
  <c r="B124"/>
  <c r="N97"/>
  <c r="L97"/>
  <c r="J97"/>
  <c r="H97"/>
  <c r="K97" s="1"/>
  <c r="G97"/>
  <c r="C97"/>
  <c r="B97"/>
  <c r="N96"/>
  <c r="L96"/>
  <c r="J96"/>
  <c r="H96"/>
  <c r="G96"/>
  <c r="C96"/>
  <c r="B96"/>
  <c r="N130"/>
  <c r="L130"/>
  <c r="J130"/>
  <c r="H130"/>
  <c r="G130"/>
  <c r="C130"/>
  <c r="B130"/>
  <c r="N133"/>
  <c r="L133"/>
  <c r="J133"/>
  <c r="H133"/>
  <c r="G133"/>
  <c r="C133"/>
  <c r="B133"/>
  <c r="N137"/>
  <c r="L137"/>
  <c r="J137"/>
  <c r="H137"/>
  <c r="G137"/>
  <c r="C137"/>
  <c r="B137"/>
  <c r="D137" s="1"/>
  <c r="N136"/>
  <c r="L136"/>
  <c r="J136"/>
  <c r="H136"/>
  <c r="G136"/>
  <c r="C136"/>
  <c r="B136"/>
  <c r="A150"/>
  <c r="A149"/>
  <c r="A148"/>
  <c r="A147"/>
  <c r="A146"/>
  <c r="A145"/>
  <c r="A144"/>
  <c r="A143"/>
  <c r="A142"/>
  <c r="A150" i="2"/>
  <c r="A149"/>
  <c r="A148"/>
  <c r="A147"/>
  <c r="A146"/>
  <c r="A145"/>
  <c r="A144"/>
  <c r="A143"/>
  <c r="A142"/>
  <c r="K130"/>
  <c r="N35"/>
  <c r="L35"/>
  <c r="J35"/>
  <c r="H35"/>
  <c r="F35"/>
  <c r="E35"/>
  <c r="N35" i="3"/>
  <c r="L35"/>
  <c r="J35"/>
  <c r="H35"/>
  <c r="F35"/>
  <c r="E35"/>
  <c r="G35" l="1"/>
  <c r="I137"/>
  <c r="M97"/>
  <c r="I125"/>
  <c r="M108"/>
  <c r="D99"/>
  <c r="O49"/>
  <c r="D36"/>
  <c r="I136"/>
  <c r="M136"/>
  <c r="O137"/>
  <c r="O96"/>
  <c r="D97"/>
  <c r="I124"/>
  <c r="O125"/>
  <c r="M126"/>
  <c r="D119"/>
  <c r="D120"/>
  <c r="O120"/>
  <c r="D121"/>
  <c r="D111"/>
  <c r="D112"/>
  <c r="K112"/>
  <c r="M112"/>
  <c r="I106"/>
  <c r="D108"/>
  <c r="O108"/>
  <c r="D109"/>
  <c r="I109"/>
  <c r="M109"/>
  <c r="O109"/>
  <c r="M99"/>
  <c r="I100"/>
  <c r="O100"/>
  <c r="D48"/>
  <c r="K48"/>
  <c r="O48"/>
  <c r="I49"/>
  <c r="K49"/>
  <c r="O35"/>
  <c r="M36"/>
  <c r="D17"/>
  <c r="I97"/>
  <c r="I108"/>
  <c r="M20"/>
  <c r="O97"/>
  <c r="M137"/>
  <c r="O133"/>
  <c r="D96"/>
  <c r="M125"/>
  <c r="I126"/>
  <c r="K119"/>
  <c r="M120"/>
  <c r="O121"/>
  <c r="I111"/>
  <c r="O106"/>
  <c r="K108"/>
  <c r="I99"/>
  <c r="D100"/>
  <c r="D49"/>
  <c r="I36"/>
  <c r="D28"/>
  <c r="O18"/>
  <c r="O20"/>
  <c r="M18"/>
  <c r="K121"/>
  <c r="O112"/>
  <c r="K109"/>
  <c r="M100"/>
  <c r="M48"/>
  <c r="M49"/>
  <c r="M35"/>
  <c r="D20"/>
  <c r="D136"/>
  <c r="I133"/>
  <c r="M130"/>
  <c r="D124"/>
  <c r="M96"/>
  <c r="K96"/>
  <c r="O111"/>
  <c r="K106"/>
  <c r="M133"/>
  <c r="K133"/>
  <c r="D133"/>
  <c r="K130"/>
  <c r="D130"/>
  <c r="M124"/>
  <c r="O119"/>
  <c r="M119"/>
  <c r="I119"/>
  <c r="M111"/>
  <c r="K111"/>
  <c r="M106"/>
  <c r="D106"/>
  <c r="O28"/>
  <c r="K17"/>
  <c r="M17"/>
  <c r="D18"/>
  <c r="K20"/>
  <c r="O17"/>
  <c r="I17"/>
  <c r="K18"/>
  <c r="I28"/>
  <c r="M28"/>
  <c r="K36"/>
  <c r="O36"/>
  <c r="K35"/>
  <c r="K99"/>
  <c r="O99"/>
  <c r="K100"/>
  <c r="I120"/>
  <c r="K124"/>
  <c r="O124"/>
  <c r="K125"/>
  <c r="I96"/>
  <c r="O130"/>
  <c r="I130"/>
  <c r="K136"/>
  <c r="O136"/>
  <c r="K137"/>
  <c r="N150"/>
  <c r="N149"/>
  <c r="N148"/>
  <c r="N147"/>
  <c r="N146"/>
  <c r="N145"/>
  <c r="N144"/>
  <c r="N143"/>
  <c r="N142"/>
  <c r="L150"/>
  <c r="L149"/>
  <c r="L148"/>
  <c r="L147"/>
  <c r="L146"/>
  <c r="L145"/>
  <c r="L144"/>
  <c r="L143"/>
  <c r="L142"/>
  <c r="H150"/>
  <c r="H149"/>
  <c r="H148"/>
  <c r="H147"/>
  <c r="H146"/>
  <c r="H145"/>
  <c r="H144"/>
  <c r="H143"/>
  <c r="H142"/>
  <c r="J150"/>
  <c r="J149"/>
  <c r="J148"/>
  <c r="J147"/>
  <c r="J146"/>
  <c r="J145"/>
  <c r="J144"/>
  <c r="J143"/>
  <c r="J142"/>
  <c r="C150"/>
  <c r="C149"/>
  <c r="C148"/>
  <c r="C147"/>
  <c r="C146"/>
  <c r="C145"/>
  <c r="C144"/>
  <c r="C143"/>
  <c r="C142"/>
  <c r="B150"/>
  <c r="B149"/>
  <c r="B148"/>
  <c r="B147"/>
  <c r="B146"/>
  <c r="B145"/>
  <c r="B144"/>
  <c r="B143"/>
  <c r="B142"/>
  <c r="D150" l="1"/>
  <c r="D147"/>
  <c r="D146"/>
  <c r="D142"/>
  <c r="O150"/>
  <c r="M150"/>
  <c r="K150"/>
  <c r="I150"/>
  <c r="G150"/>
  <c r="O149"/>
  <c r="M149"/>
  <c r="K149"/>
  <c r="I149"/>
  <c r="G149"/>
  <c r="D149"/>
  <c r="O148"/>
  <c r="M148"/>
  <c r="K148"/>
  <c r="I148"/>
  <c r="G148"/>
  <c r="D148"/>
  <c r="O147"/>
  <c r="M147"/>
  <c r="K147"/>
  <c r="I147"/>
  <c r="G147"/>
  <c r="O146"/>
  <c r="M146"/>
  <c r="K146"/>
  <c r="I146"/>
  <c r="G146"/>
  <c r="O145"/>
  <c r="M145"/>
  <c r="K145"/>
  <c r="I145"/>
  <c r="G145"/>
  <c r="D145"/>
  <c r="O144"/>
  <c r="M144"/>
  <c r="K144"/>
  <c r="I144"/>
  <c r="G144"/>
  <c r="D144"/>
  <c r="O143"/>
  <c r="M143"/>
  <c r="K143"/>
  <c r="I143"/>
  <c r="G143"/>
  <c r="O142"/>
  <c r="M142"/>
  <c r="K142"/>
  <c r="I142"/>
  <c r="G142"/>
  <c r="O150" i="2"/>
  <c r="M150"/>
  <c r="K150"/>
  <c r="I150"/>
  <c r="G150"/>
  <c r="D150"/>
  <c r="O149"/>
  <c r="M149"/>
  <c r="K149"/>
  <c r="I149"/>
  <c r="G149"/>
  <c r="D149"/>
  <c r="O148"/>
  <c r="M148"/>
  <c r="K148"/>
  <c r="G148"/>
  <c r="D148"/>
  <c r="O147"/>
  <c r="M147"/>
  <c r="I147"/>
  <c r="G147"/>
  <c r="D147"/>
  <c r="O146"/>
  <c r="M146"/>
  <c r="K146"/>
  <c r="I146"/>
  <c r="G146"/>
  <c r="D146"/>
  <c r="O145"/>
  <c r="M145"/>
  <c r="K145"/>
  <c r="G145"/>
  <c r="D145"/>
  <c r="O144"/>
  <c r="M144"/>
  <c r="K144"/>
  <c r="I144"/>
  <c r="G144"/>
  <c r="D144"/>
  <c r="O143"/>
  <c r="M143"/>
  <c r="K143"/>
  <c r="I143"/>
  <c r="G143"/>
  <c r="D143"/>
  <c r="O142"/>
  <c r="M142"/>
  <c r="I142"/>
  <c r="G142"/>
  <c r="D142"/>
  <c r="O137"/>
  <c r="M137"/>
  <c r="K137"/>
  <c r="I137"/>
  <c r="G137"/>
  <c r="D137"/>
  <c r="O136"/>
  <c r="M136"/>
  <c r="K136"/>
  <c r="I136"/>
  <c r="G136"/>
  <c r="D136"/>
  <c r="N135"/>
  <c r="L135"/>
  <c r="J135"/>
  <c r="H135"/>
  <c r="F135"/>
  <c r="E135"/>
  <c r="C135"/>
  <c r="B135"/>
  <c r="O133"/>
  <c r="M133"/>
  <c r="K133"/>
  <c r="I133"/>
  <c r="G133"/>
  <c r="D133"/>
  <c r="L127"/>
  <c r="O130"/>
  <c r="M130"/>
  <c r="I130"/>
  <c r="G130"/>
  <c r="D130"/>
  <c r="O126"/>
  <c r="K126"/>
  <c r="I126"/>
  <c r="G126"/>
  <c r="D126"/>
  <c r="O125"/>
  <c r="M125"/>
  <c r="K125"/>
  <c r="I125"/>
  <c r="G125"/>
  <c r="D125"/>
  <c r="O124"/>
  <c r="M124"/>
  <c r="K124"/>
  <c r="I124"/>
  <c r="G124"/>
  <c r="D124"/>
  <c r="N123"/>
  <c r="L123"/>
  <c r="J123"/>
  <c r="H123"/>
  <c r="F123"/>
  <c r="E123"/>
  <c r="C123"/>
  <c r="B123"/>
  <c r="O121"/>
  <c r="M121"/>
  <c r="K121"/>
  <c r="I121"/>
  <c r="G121"/>
  <c r="D121"/>
  <c r="O120"/>
  <c r="M120"/>
  <c r="K120"/>
  <c r="I120"/>
  <c r="G120"/>
  <c r="D120"/>
  <c r="O119"/>
  <c r="M119"/>
  <c r="K119"/>
  <c r="I119"/>
  <c r="G119"/>
  <c r="D119"/>
  <c r="F118"/>
  <c r="E118"/>
  <c r="C118"/>
  <c r="B118"/>
  <c r="O112"/>
  <c r="M112"/>
  <c r="K112"/>
  <c r="I112"/>
  <c r="G112"/>
  <c r="D112"/>
  <c r="O111"/>
  <c r="M111"/>
  <c r="K111"/>
  <c r="I111"/>
  <c r="G111"/>
  <c r="D111"/>
  <c r="N110"/>
  <c r="L110"/>
  <c r="J110"/>
  <c r="H110"/>
  <c r="F110"/>
  <c r="E110"/>
  <c r="C110"/>
  <c r="B110"/>
  <c r="O109"/>
  <c r="M109"/>
  <c r="K109"/>
  <c r="I109"/>
  <c r="G109"/>
  <c r="D109"/>
  <c r="O108"/>
  <c r="M108"/>
  <c r="K108"/>
  <c r="I108"/>
  <c r="G108"/>
  <c r="D108"/>
  <c r="O106"/>
  <c r="M106"/>
  <c r="K106"/>
  <c r="I106"/>
  <c r="G106"/>
  <c r="D106"/>
  <c r="O100"/>
  <c r="M100"/>
  <c r="K100"/>
  <c r="I100"/>
  <c r="G100"/>
  <c r="D100"/>
  <c r="O99"/>
  <c r="M99"/>
  <c r="K99"/>
  <c r="I99"/>
  <c r="G99"/>
  <c r="D99"/>
  <c r="N98"/>
  <c r="L98"/>
  <c r="J98"/>
  <c r="H98"/>
  <c r="F98"/>
  <c r="E98"/>
  <c r="C98"/>
  <c r="B98"/>
  <c r="O97"/>
  <c r="M97"/>
  <c r="K97"/>
  <c r="I97"/>
  <c r="G97"/>
  <c r="D97"/>
  <c r="O96"/>
  <c r="M96"/>
  <c r="K96"/>
  <c r="I96"/>
  <c r="G96"/>
  <c r="D96"/>
  <c r="N95"/>
  <c r="L95"/>
  <c r="J95"/>
  <c r="H95"/>
  <c r="F95"/>
  <c r="E95"/>
  <c r="C95"/>
  <c r="B95"/>
  <c r="O49"/>
  <c r="M49"/>
  <c r="K49"/>
  <c r="I49"/>
  <c r="G49"/>
  <c r="D49"/>
  <c r="O48"/>
  <c r="M48"/>
  <c r="K48"/>
  <c r="I48"/>
  <c r="G48"/>
  <c r="D48"/>
  <c r="N47"/>
  <c r="L47"/>
  <c r="J47"/>
  <c r="H47"/>
  <c r="F47"/>
  <c r="E47"/>
  <c r="C47"/>
  <c r="I47" s="1"/>
  <c r="B47"/>
  <c r="O36"/>
  <c r="M36"/>
  <c r="K36"/>
  <c r="I36"/>
  <c r="G36"/>
  <c r="D36"/>
  <c r="O35"/>
  <c r="M35"/>
  <c r="K35"/>
  <c r="G35"/>
  <c r="C35"/>
  <c r="I35" s="1"/>
  <c r="B35"/>
  <c r="O28"/>
  <c r="M28"/>
  <c r="I28"/>
  <c r="G28"/>
  <c r="D28"/>
  <c r="N27"/>
  <c r="N25" s="1"/>
  <c r="L27"/>
  <c r="L25" s="1"/>
  <c r="J27"/>
  <c r="J25" s="1"/>
  <c r="H27"/>
  <c r="H25" s="1"/>
  <c r="F27"/>
  <c r="F25" s="1"/>
  <c r="E27"/>
  <c r="E25" s="1"/>
  <c r="C27"/>
  <c r="C25" s="1"/>
  <c r="B27"/>
  <c r="B25" s="1"/>
  <c r="O21"/>
  <c r="M21"/>
  <c r="K21"/>
  <c r="I21"/>
  <c r="O18"/>
  <c r="M18"/>
  <c r="K18"/>
  <c r="I18"/>
  <c r="D18"/>
  <c r="O17"/>
  <c r="M17"/>
  <c r="K17"/>
  <c r="I17"/>
  <c r="G17"/>
  <c r="D17"/>
  <c r="N16"/>
  <c r="L16"/>
  <c r="J16"/>
  <c r="H16"/>
  <c r="F16"/>
  <c r="E16"/>
  <c r="C16"/>
  <c r="B16"/>
  <c r="N12"/>
  <c r="L12"/>
  <c r="J12"/>
  <c r="H12"/>
  <c r="F12"/>
  <c r="E12"/>
  <c r="C12"/>
  <c r="B12"/>
  <c r="N8"/>
  <c r="L8"/>
  <c r="L11" s="1"/>
  <c r="J8"/>
  <c r="H8"/>
  <c r="F8"/>
  <c r="E8"/>
  <c r="E11" s="1"/>
  <c r="C8"/>
  <c r="B8"/>
  <c r="L8" i="3"/>
  <c r="J8"/>
  <c r="H8"/>
  <c r="F8"/>
  <c r="E8"/>
  <c r="C8"/>
  <c r="N135"/>
  <c r="J135"/>
  <c r="H135"/>
  <c r="F135"/>
  <c r="E135"/>
  <c r="B135"/>
  <c r="L132"/>
  <c r="J132"/>
  <c r="E132"/>
  <c r="C132"/>
  <c r="B132"/>
  <c r="N129"/>
  <c r="L129"/>
  <c r="J129"/>
  <c r="H129"/>
  <c r="F129"/>
  <c r="E129"/>
  <c r="C129"/>
  <c r="I129" s="1"/>
  <c r="N123"/>
  <c r="L123"/>
  <c r="H123"/>
  <c r="F123"/>
  <c r="E123"/>
  <c r="B123"/>
  <c r="H118"/>
  <c r="B118"/>
  <c r="J110"/>
  <c r="H110"/>
  <c r="B110"/>
  <c r="N105"/>
  <c r="L105"/>
  <c r="H105"/>
  <c r="E105"/>
  <c r="B105"/>
  <c r="N98"/>
  <c r="L98"/>
  <c r="J98"/>
  <c r="H98"/>
  <c r="F98"/>
  <c r="E98"/>
  <c r="C98"/>
  <c r="B98"/>
  <c r="N95"/>
  <c r="L95"/>
  <c r="J95"/>
  <c r="H95"/>
  <c r="F95"/>
  <c r="E95"/>
  <c r="C95"/>
  <c r="B95"/>
  <c r="N47"/>
  <c r="L47"/>
  <c r="J47"/>
  <c r="H47"/>
  <c r="F47"/>
  <c r="E47"/>
  <c r="C47"/>
  <c r="B47"/>
  <c r="C35"/>
  <c r="B35"/>
  <c r="N27"/>
  <c r="J27"/>
  <c r="E27"/>
  <c r="B27"/>
  <c r="N16"/>
  <c r="L16"/>
  <c r="C16"/>
  <c r="B16"/>
  <c r="F12"/>
  <c r="E12"/>
  <c r="C12"/>
  <c r="D25" i="2" l="1"/>
  <c r="G25"/>
  <c r="I25"/>
  <c r="K25"/>
  <c r="M25"/>
  <c r="G98"/>
  <c r="D35"/>
  <c r="K47"/>
  <c r="O47"/>
  <c r="D98"/>
  <c r="M98"/>
  <c r="G110"/>
  <c r="O110"/>
  <c r="G118"/>
  <c r="N14"/>
  <c r="D135"/>
  <c r="I35" i="3"/>
  <c r="D35"/>
  <c r="D47"/>
  <c r="G47"/>
  <c r="I47"/>
  <c r="K47"/>
  <c r="M47"/>
  <c r="O47"/>
  <c r="D98"/>
  <c r="G98"/>
  <c r="I98"/>
  <c r="K98"/>
  <c r="M98"/>
  <c r="O98"/>
  <c r="G95"/>
  <c r="G123"/>
  <c r="G12"/>
  <c r="N8"/>
  <c r="N12"/>
  <c r="L12"/>
  <c r="O12" i="2"/>
  <c r="J12" i="3"/>
  <c r="J11" s="1"/>
  <c r="H12"/>
  <c r="H11" s="1"/>
  <c r="G12" i="2"/>
  <c r="B8" i="3"/>
  <c r="B12"/>
  <c r="D12" s="1"/>
  <c r="O135" i="2"/>
  <c r="M135"/>
  <c r="L135" i="3"/>
  <c r="M135" s="1"/>
  <c r="G135" i="2"/>
  <c r="C135" i="3"/>
  <c r="D135" s="1"/>
  <c r="O132" i="2"/>
  <c r="N132" i="3"/>
  <c r="O132" s="1"/>
  <c r="M132"/>
  <c r="H132"/>
  <c r="I132" s="1"/>
  <c r="F132"/>
  <c r="F14" i="2"/>
  <c r="G129" i="3"/>
  <c r="O123"/>
  <c r="O123" i="2"/>
  <c r="J123" i="3"/>
  <c r="K123" s="1"/>
  <c r="C123"/>
  <c r="I123" s="1"/>
  <c r="N118"/>
  <c r="L118"/>
  <c r="F118"/>
  <c r="E118"/>
  <c r="O95" i="2"/>
  <c r="N110" i="3"/>
  <c r="L110"/>
  <c r="I110" i="2"/>
  <c r="F110" i="3"/>
  <c r="E110"/>
  <c r="J105"/>
  <c r="M105" s="1"/>
  <c r="F105"/>
  <c r="G105" s="1"/>
  <c r="L27"/>
  <c r="M27" s="1"/>
  <c r="H27"/>
  <c r="F27"/>
  <c r="G27" s="1"/>
  <c r="G27" i="2"/>
  <c r="C27" i="3"/>
  <c r="O16"/>
  <c r="J16"/>
  <c r="M16" s="1"/>
  <c r="O8"/>
  <c r="M8"/>
  <c r="K8"/>
  <c r="I8"/>
  <c r="G8"/>
  <c r="D8"/>
  <c r="K135"/>
  <c r="G135"/>
  <c r="I135"/>
  <c r="K132"/>
  <c r="G132"/>
  <c r="D132"/>
  <c r="O129"/>
  <c r="M129"/>
  <c r="K129"/>
  <c r="J118"/>
  <c r="C118"/>
  <c r="M110"/>
  <c r="K110"/>
  <c r="C110"/>
  <c r="O105"/>
  <c r="C105"/>
  <c r="O95"/>
  <c r="M95"/>
  <c r="K95"/>
  <c r="I95"/>
  <c r="D95"/>
  <c r="K27"/>
  <c r="D27"/>
  <c r="H16"/>
  <c r="F16"/>
  <c r="E16"/>
  <c r="D16"/>
  <c r="B127" i="2"/>
  <c r="B129" i="3"/>
  <c r="D129" s="1"/>
  <c r="F11"/>
  <c r="J127" i="2"/>
  <c r="O129"/>
  <c r="N127"/>
  <c r="F127"/>
  <c r="F138" s="1"/>
  <c r="B14"/>
  <c r="I123"/>
  <c r="G123"/>
  <c r="D123"/>
  <c r="I118"/>
  <c r="K118"/>
  <c r="O105"/>
  <c r="I95"/>
  <c r="K95"/>
  <c r="M27"/>
  <c r="M16"/>
  <c r="I16"/>
  <c r="G16"/>
  <c r="N14" i="3"/>
  <c r="E11"/>
  <c r="C11"/>
  <c r="D143"/>
  <c r="C11" i="2"/>
  <c r="H11"/>
  <c r="K12"/>
  <c r="D27"/>
  <c r="I27"/>
  <c r="G47"/>
  <c r="G95"/>
  <c r="I98"/>
  <c r="K110"/>
  <c r="D118"/>
  <c r="O118"/>
  <c r="K135"/>
  <c r="I8"/>
  <c r="I12"/>
  <c r="D12"/>
  <c r="D110"/>
  <c r="J14"/>
  <c r="J13" s="1"/>
  <c r="D16"/>
  <c r="D47"/>
  <c r="D95"/>
  <c r="K123"/>
  <c r="E127"/>
  <c r="E138" s="1"/>
  <c r="M12"/>
  <c r="O16"/>
  <c r="O27"/>
  <c r="M95"/>
  <c r="L14"/>
  <c r="O14" s="1"/>
  <c r="M8"/>
  <c r="E14"/>
  <c r="K16"/>
  <c r="K27"/>
  <c r="M47"/>
  <c r="K98"/>
  <c r="O98"/>
  <c r="M110"/>
  <c r="M118"/>
  <c r="M123"/>
  <c r="D8"/>
  <c r="B11"/>
  <c r="F11"/>
  <c r="J11"/>
  <c r="N11"/>
  <c r="H14"/>
  <c r="H127"/>
  <c r="I135"/>
  <c r="G8"/>
  <c r="K8"/>
  <c r="O8"/>
  <c r="C14"/>
  <c r="C127"/>
  <c r="E25" i="3"/>
  <c r="L25"/>
  <c r="J25"/>
  <c r="F25"/>
  <c r="H14"/>
  <c r="J10" i="2" l="1"/>
  <c r="J9" s="1"/>
  <c r="K127"/>
  <c r="G110" i="3"/>
  <c r="I12"/>
  <c r="K12"/>
  <c r="K11" s="1"/>
  <c r="G118"/>
  <c r="N11"/>
  <c r="I27"/>
  <c r="O12"/>
  <c r="O11" s="1"/>
  <c r="L11"/>
  <c r="M12"/>
  <c r="O135"/>
  <c r="E14"/>
  <c r="F14"/>
  <c r="C127"/>
  <c r="G14" i="2"/>
  <c r="L14" i="3"/>
  <c r="O14" s="1"/>
  <c r="J14"/>
  <c r="E127"/>
  <c r="M123"/>
  <c r="D123"/>
  <c r="O118"/>
  <c r="M118"/>
  <c r="K118"/>
  <c r="O110"/>
  <c r="K105"/>
  <c r="N10" i="2"/>
  <c r="N25" i="3"/>
  <c r="O25" s="1"/>
  <c r="O25" i="2"/>
  <c r="O27" i="3"/>
  <c r="M25"/>
  <c r="H25"/>
  <c r="K25" s="1"/>
  <c r="G25"/>
  <c r="C25"/>
  <c r="K16"/>
  <c r="G16"/>
  <c r="M11"/>
  <c r="E138"/>
  <c r="B127"/>
  <c r="D127" s="1"/>
  <c r="N127"/>
  <c r="N13" s="1"/>
  <c r="L127"/>
  <c r="L13" s="1"/>
  <c r="J127"/>
  <c r="H127"/>
  <c r="F127"/>
  <c r="C14"/>
  <c r="I14" s="1"/>
  <c r="D118"/>
  <c r="I118"/>
  <c r="D110"/>
  <c r="I110"/>
  <c r="D105"/>
  <c r="I105"/>
  <c r="J10"/>
  <c r="B25"/>
  <c r="D25" s="1"/>
  <c r="I16"/>
  <c r="B13" i="2"/>
  <c r="B14" i="3"/>
  <c r="B138" i="2"/>
  <c r="B138" i="3" s="1"/>
  <c r="J138" i="2"/>
  <c r="F13"/>
  <c r="E10"/>
  <c r="E9" s="1"/>
  <c r="G127"/>
  <c r="I14"/>
  <c r="N13"/>
  <c r="N138"/>
  <c r="O127"/>
  <c r="O13" s="1"/>
  <c r="M14"/>
  <c r="H10"/>
  <c r="K10" s="1"/>
  <c r="K9" s="1"/>
  <c r="F10"/>
  <c r="F9" s="1"/>
  <c r="E13"/>
  <c r="D14"/>
  <c r="G138"/>
  <c r="L10"/>
  <c r="D11" i="3"/>
  <c r="I11"/>
  <c r="B11"/>
  <c r="G11"/>
  <c r="B10" i="2"/>
  <c r="I11"/>
  <c r="G11"/>
  <c r="M11"/>
  <c r="K11"/>
  <c r="C138"/>
  <c r="C13"/>
  <c r="D127"/>
  <c r="O11"/>
  <c r="H138"/>
  <c r="I127"/>
  <c r="H13"/>
  <c r="K14"/>
  <c r="C10"/>
  <c r="L138"/>
  <c r="L13"/>
  <c r="D11"/>
  <c r="G14" i="3" l="1"/>
  <c r="I25"/>
  <c r="M14"/>
  <c r="E13"/>
  <c r="K14"/>
  <c r="G127"/>
  <c r="G13" s="1"/>
  <c r="G13" i="2"/>
  <c r="N138" i="3"/>
  <c r="J138"/>
  <c r="K13" i="2"/>
  <c r="D13"/>
  <c r="L138" i="3"/>
  <c r="O138" s="1"/>
  <c r="H138"/>
  <c r="D138" i="2"/>
  <c r="N10" i="3"/>
  <c r="N9" s="1"/>
  <c r="H10"/>
  <c r="H9" s="1"/>
  <c r="L10"/>
  <c r="M10" s="1"/>
  <c r="M9" s="1"/>
  <c r="E10"/>
  <c r="E9" s="1"/>
  <c r="F10"/>
  <c r="F9" s="1"/>
  <c r="C10"/>
  <c r="C9" s="1"/>
  <c r="F13"/>
  <c r="B13"/>
  <c r="M127"/>
  <c r="O127"/>
  <c r="O13" s="1"/>
  <c r="J13"/>
  <c r="K127"/>
  <c r="I127"/>
  <c r="I13" s="1"/>
  <c r="H13"/>
  <c r="C13"/>
  <c r="D14"/>
  <c r="D13" s="1"/>
  <c r="F138"/>
  <c r="G138" s="1"/>
  <c r="C138"/>
  <c r="B10"/>
  <c r="B9" s="1"/>
  <c r="M13" i="2"/>
  <c r="I13"/>
  <c r="H9"/>
  <c r="G10"/>
  <c r="G9" s="1"/>
  <c r="J9" i="3"/>
  <c r="B9" i="2"/>
  <c r="N9"/>
  <c r="C9"/>
  <c r="D10"/>
  <c r="D9" s="1"/>
  <c r="I138"/>
  <c r="K138"/>
  <c r="M138"/>
  <c r="O138"/>
  <c r="M10"/>
  <c r="M9" s="1"/>
  <c r="L9"/>
  <c r="O10"/>
  <c r="O9" s="1"/>
  <c r="I10"/>
  <c r="I9" s="1"/>
  <c r="M13" i="3" l="1"/>
  <c r="K13"/>
  <c r="K138"/>
  <c r="M138"/>
  <c r="I10"/>
  <c r="I9" s="1"/>
  <c r="K10"/>
  <c r="K9" s="1"/>
  <c r="L9"/>
  <c r="O10"/>
  <c r="O9" s="1"/>
  <c r="G10"/>
  <c r="G9" s="1"/>
  <c r="I138"/>
  <c r="D138"/>
  <c r="D10"/>
  <c r="D9" s="1"/>
</calcChain>
</file>

<file path=xl/sharedStrings.xml><?xml version="1.0" encoding="utf-8"?>
<sst xmlns="http://schemas.openxmlformats.org/spreadsheetml/2006/main" count="334" uniqueCount="112">
  <si>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</si>
  <si>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</si>
  <si>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</si>
  <si>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</si>
  <si>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</si>
  <si>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</si>
  <si>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</si>
  <si>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</si>
  <si>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</si>
  <si>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</si>
  <si>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</si>
  <si>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</si>
  <si>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</si>
  <si>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</si>
  <si>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</si>
  <si>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r>
      <rPr>
        <b/>
        <sz val="8"/>
        <rFont val="Arial Cyr"/>
        <charset val="204"/>
      </rPr>
      <t xml:space="preserve">2015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</si>
  <si>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2016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</si>
  <si>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2017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</si>
  <si>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2018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</si>
  <si>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2019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</si>
  <si>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2020 год</t>
    </r>
    <r>
      <rPr>
        <sz val="8"/>
        <rFont val="Arial Cyr"/>
        <charset val="204"/>
      </rPr>
      <t xml:space="preserve"> 
прогноз </t>
    </r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</si>
  <si>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</si>
  <si>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</si>
  <si>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</si>
  <si>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</si>
  <si>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</si>
  <si>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</si>
  <si>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</si>
  <si>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</si>
  <si>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</si>
  <si>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</si>
  <si>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</si>
  <si>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</si>
  <si>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</si>
  <si>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</si>
  <si>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</si>
  <si>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</si>
  <si>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</si>
  <si>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</si>
  <si>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</si>
  <si>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</si>
  <si>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</si>
  <si>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</si>
  <si>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</si>
  <si>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</si>
  <si>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</si>
  <si>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</si>
  <si>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</si>
  <si>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</si>
  <si>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</si>
  <si>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</si>
  <si>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</si>
  <si>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</si>
  <si>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</si>
  <si>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</si>
  <si>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</si>
  <si>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</si>
  <si>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</si>
  <si>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</si>
  <si>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</si>
  <si>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</si>
  <si>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</si>
  <si>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</si>
  <si>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</si>
  <si>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Латипова Ирина Вячеславовна</t>
  </si>
  <si>
    <t xml:space="preserve">эл.почта: fin2.econom@rkursk.ru  </t>
  </si>
  <si>
    <t>Телефон: (4712)701165</t>
  </si>
  <si>
    <r>
      <rPr>
        <b/>
        <sz val="11"/>
        <color theme="1"/>
        <rFont val="Calibri"/>
        <family val="2"/>
        <charset val="204"/>
        <scheme val="minor"/>
      </rPr>
      <t>Необхадима помощь?</t>
    </r>
    <r>
      <rPr>
        <sz val="11"/>
        <color theme="1"/>
        <rFont val="Calibri"/>
        <family val="2"/>
        <charset val="204"/>
        <scheme val="minor"/>
      </rPr>
      <t xml:space="preserve"> Звоните, пишите.</t>
    </r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</si>
  <si>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2017-2020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</si>
  <si>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</si>
  <si>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</si>
  <si>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</si>
  <si>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</si>
  <si>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</si>
  <si>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Уважаемые коллеги!</t>
  </si>
  <si>
    <r>
      <rPr>
        <b/>
        <sz val="8"/>
        <rFont val="Arial Cyr"/>
        <charset val="204"/>
      </rPr>
      <t xml:space="preserve">2016 год
</t>
    </r>
    <r>
      <rPr>
        <sz val="8"/>
        <rFont val="Arial Cyr"/>
        <charset val="204"/>
      </rPr>
      <t>отчет за 3 месяца</t>
    </r>
  </si>
  <si>
    <r>
      <rPr>
        <b/>
        <sz val="8"/>
        <rFont val="Arial Cyr"/>
        <charset val="204"/>
      </rPr>
      <t xml:space="preserve">2017 год </t>
    </r>
    <r>
      <rPr>
        <sz val="8"/>
        <rFont val="Arial Cyr"/>
        <charset val="204"/>
      </rPr>
      <t xml:space="preserve">
отчет за 3 месяца</t>
    </r>
  </si>
  <si>
    <t>Среднесписочная численность по муниципальным</t>
  </si>
  <si>
    <t>Среднемесячная начисленная заработная плата по муниципальным</t>
  </si>
  <si>
    <t>СХПК "Новая жизнь"</t>
  </si>
  <si>
    <t>СХПК "Комсомолец"</t>
  </si>
  <si>
    <t>ООО "Курскзернопром"</t>
  </si>
  <si>
    <t>МУ БО «Ромашка»</t>
  </si>
  <si>
    <t>Редакция газеты "Слово народа"</t>
  </si>
  <si>
    <t>Филиал ОАО «МРСКЦентра» «Курскэнерго»</t>
  </si>
  <si>
    <t>АНО "Водоснабжение Черемисиновского района"</t>
  </si>
  <si>
    <t>МУП "Водоканал-Сервис"</t>
  </si>
  <si>
    <t>ЗАО «Тандер»магазин магнит «Раунд»</t>
  </si>
  <si>
    <t>П.О. «Черемисновское»</t>
  </si>
  <si>
    <t>ООО "Единство"</t>
  </si>
  <si>
    <t>Пятерочка</t>
  </si>
  <si>
    <t>ГКС</t>
  </si>
  <si>
    <t>ООО "Черемисиновское хлебоприемное предприятие"</t>
  </si>
  <si>
    <t>ОБУЗ "Черемисиновская ЦРБ"</t>
  </si>
  <si>
    <t>МКОУ "Черемисиновская СОШ имени  Героя Советского Союза И.Ф.Алтухова"</t>
  </si>
  <si>
    <t>Поселок Черемисиново</t>
  </si>
  <si>
    <t>Краснополянский сельсовет</t>
  </si>
  <si>
    <t>Михайловский сельсовет</t>
  </si>
  <si>
    <t>Ниженский сельсовет</t>
  </si>
  <si>
    <t>Петровский сельсовет</t>
  </si>
  <si>
    <t>Покровский сельсовет</t>
  </si>
  <si>
    <t>Русановский сельсовет</t>
  </si>
  <si>
    <t>Стакановский сельсовет</t>
  </si>
  <si>
    <t>Удеревский сельсовет</t>
  </si>
  <si>
    <t>Районный Дом культуры</t>
  </si>
  <si>
    <t>Черемисиновскому району  на 2018-2020 годы</t>
  </si>
  <si>
    <t>ООО "АВАНГАРД-АГРО-КУРСК" Черем подразделение</t>
  </si>
  <si>
    <t>ООО "Курск-Агро" Черемисиновское подразделение</t>
  </si>
  <si>
    <t>П.О. "Черемисиновское"</t>
  </si>
  <si>
    <t>Администрация Черемисиновского района</t>
  </si>
  <si>
    <t>Администрации муниципальных образований</t>
  </si>
  <si>
    <t>П.О. Черемисиновское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</si>
</sst>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7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sz val="10"/>
      <color indexed="8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1"/>
      <name val="Times New Roman"/>
      <family val="1"/>
      <charset val="1"/>
    </font>
    <font>
      <sz val="10"/>
      <color rgb="FF00B050"/>
      <name val="Calibri"/>
      <family val="2"/>
      <charset val="204"/>
      <scheme val="minor"/>
    </font>
    <font>
      <b/>
      <sz val="9"/>
      <color rgb="FFFF0000"/>
      <name val="Arial Cyr"/>
      <charset val="204"/>
    </font>
    <font>
      <b/>
      <sz val="9"/>
      <color rgb="FFFF0000"/>
      <name val="Calibri"/>
      <family val="2"/>
      <charset val="204"/>
      <scheme val="minor"/>
    </font>
    <font>
      <b/>
      <sz val="9"/>
      <color rgb="FFFF0000"/>
      <name val="Arial"/>
      <family val="2"/>
      <charset val="204"/>
    </font>
    <font>
      <b/>
      <sz val="10"/>
      <color theme="3" tint="0.39997558519241921"/>
      <name val="Arial"/>
      <family val="2"/>
      <charset val="204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0" fontId="9" fillId="0" borderId="0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Fill="1" applyBorder="1" applyAlignment="1">
      <alignment wrapText="1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/>
    <xf numFmtId="0" fontId="12" fillId="0" borderId="0" xfId="0" applyFont="1"/>
    <xf numFmtId="165" fontId="5" fillId="0" borderId="0" xfId="0" applyNumberFormat="1" applyFont="1" applyFill="1" applyBorder="1" applyProtection="1"/>
    <xf numFmtId="0" fontId="13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5" fillId="0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5" fillId="0" borderId="0" xfId="0" applyNumberFormat="1" applyFont="1" applyFill="1" applyBorder="1" applyProtection="1">
      <protection locked="0"/>
    </xf>
    <xf numFmtId="165" fontId="16" fillId="0" borderId="0" xfId="0" applyNumberFormat="1" applyFont="1" applyFill="1" applyBorder="1" applyProtection="1"/>
    <xf numFmtId="0" fontId="16" fillId="0" borderId="0" xfId="0" applyFont="1" applyFill="1" applyBorder="1" applyAlignment="1">
      <alignment wrapText="1"/>
    </xf>
    <xf numFmtId="165" fontId="17" fillId="0" borderId="0" xfId="0" applyNumberFormat="1" applyFont="1" applyFill="1" applyBorder="1" applyProtection="1"/>
    <xf numFmtId="165" fontId="16" fillId="0" borderId="0" xfId="0" applyNumberFormat="1" applyFont="1" applyFill="1" applyBorder="1" applyProtection="1">
      <protection locked="0"/>
    </xf>
    <xf numFmtId="165" fontId="17" fillId="0" borderId="0" xfId="0" applyNumberFormat="1" applyFont="1" applyFill="1" applyBorder="1" applyProtection="1">
      <protection locked="0"/>
    </xf>
    <xf numFmtId="0" fontId="18" fillId="0" borderId="0" xfId="0" applyFont="1" applyFill="1" applyBorder="1" applyAlignment="1">
      <alignment wrapText="1"/>
    </xf>
    <xf numFmtId="165" fontId="18" fillId="0" borderId="0" xfId="0" applyNumberFormat="1" applyFont="1" applyFill="1" applyBorder="1" applyProtection="1"/>
    <xf numFmtId="165" fontId="19" fillId="0" borderId="0" xfId="0" applyNumberFormat="1" applyFont="1" applyFill="1" applyBorder="1" applyProtection="1"/>
    <xf numFmtId="165" fontId="18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165" fontId="21" fillId="2" borderId="0" xfId="0" applyNumberFormat="1" applyFont="1" applyFill="1" applyBorder="1" applyProtection="1">
      <protection locked="0"/>
    </xf>
    <xf numFmtId="165" fontId="21" fillId="0" borderId="0" xfId="0" applyNumberFormat="1" applyFont="1" applyFill="1" applyBorder="1" applyProtection="1"/>
    <xf numFmtId="165" fontId="22" fillId="2" borderId="0" xfId="0" applyNumberFormat="1" applyFont="1" applyFill="1" applyBorder="1" applyProtection="1">
      <protection locked="0"/>
    </xf>
    <xf numFmtId="0" fontId="23" fillId="0" borderId="0" xfId="0" applyFont="1" applyFill="1" applyBorder="1" applyAlignment="1">
      <alignment wrapText="1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wrapText="1"/>
    </xf>
    <xf numFmtId="165" fontId="22" fillId="0" borderId="0" xfId="0" applyNumberFormat="1" applyFont="1" applyFill="1" applyBorder="1" applyProtection="1">
      <protection locked="0"/>
    </xf>
    <xf numFmtId="165" fontId="21" fillId="0" borderId="0" xfId="0" applyNumberFormat="1" applyFont="1" applyFill="1" applyBorder="1" applyProtection="1">
      <protection locked="0"/>
    </xf>
    <xf numFmtId="0" fontId="21" fillId="0" borderId="0" xfId="0" applyFont="1"/>
    <xf numFmtId="0" fontId="22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wrapText="1"/>
    </xf>
    <xf numFmtId="0" fontId="25" fillId="0" borderId="0" xfId="0" applyFont="1" applyFill="1" applyBorder="1" applyAlignment="1">
      <alignment wrapText="1"/>
    </xf>
    <xf numFmtId="0" fontId="14" fillId="0" borderId="0" xfId="0" applyFont="1"/>
    <xf numFmtId="0" fontId="28" fillId="3" borderId="1" xfId="0" applyFont="1" applyFill="1" applyBorder="1" applyAlignment="1">
      <alignment horizontal="left" vertical="center" wrapText="1"/>
    </xf>
    <xf numFmtId="0" fontId="12" fillId="0" borderId="1" xfId="0" applyFont="1" applyBorder="1"/>
    <xf numFmtId="0" fontId="31" fillId="5" borderId="0" xfId="0" applyFont="1" applyFill="1" applyBorder="1" applyAlignment="1">
      <alignment horizontal="left" vertical="top" wrapText="1"/>
    </xf>
    <xf numFmtId="165" fontId="32" fillId="0" borderId="0" xfId="0" applyNumberFormat="1" applyFont="1" applyFill="1" applyBorder="1" applyProtection="1"/>
    <xf numFmtId="165" fontId="33" fillId="0" borderId="0" xfId="0" applyNumberFormat="1" applyFont="1" applyFill="1" applyBorder="1" applyProtection="1">
      <protection locked="0"/>
    </xf>
    <xf numFmtId="165" fontId="34" fillId="0" borderId="0" xfId="0" applyNumberFormat="1" applyFont="1" applyFill="1" applyBorder="1" applyProtection="1"/>
    <xf numFmtId="4" fontId="21" fillId="2" borderId="0" xfId="0" applyNumberFormat="1" applyFont="1" applyFill="1" applyBorder="1" applyProtection="1">
      <protection locked="0"/>
    </xf>
    <xf numFmtId="4" fontId="18" fillId="0" borderId="0" xfId="0" applyNumberFormat="1" applyFont="1" applyFill="1" applyBorder="1" applyProtection="1"/>
    <xf numFmtId="0" fontId="31" fillId="5" borderId="4" xfId="0" applyFont="1" applyFill="1" applyBorder="1" applyAlignment="1">
      <alignment horizontal="left" vertical="top" wrapText="1"/>
    </xf>
    <xf numFmtId="0" fontId="12" fillId="0" borderId="3" xfId="0" applyFont="1" applyBorder="1"/>
    <xf numFmtId="0" fontId="3" fillId="0" borderId="0" xfId="0" applyFont="1" applyAlignment="1">
      <alignment vertical="top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vertical="top" wrapText="1"/>
    </xf>
    <xf numFmtId="165" fontId="20" fillId="0" borderId="0" xfId="0" applyNumberFormat="1" applyFont="1" applyFill="1" applyBorder="1" applyAlignment="1" applyProtection="1">
      <alignment vertical="top"/>
    </xf>
    <xf numFmtId="0" fontId="7" fillId="0" borderId="0" xfId="0" applyFont="1" applyFill="1" applyBorder="1" applyAlignment="1">
      <alignment horizontal="right" vertical="top" wrapText="1"/>
    </xf>
    <xf numFmtId="165" fontId="4" fillId="0" borderId="0" xfId="0" applyNumberFormat="1" applyFont="1" applyFill="1" applyBorder="1" applyAlignment="1" applyProtection="1">
      <alignment vertical="top"/>
    </xf>
    <xf numFmtId="165" fontId="15" fillId="0" borderId="0" xfId="0" applyNumberFormat="1" applyFont="1" applyFill="1" applyBorder="1" applyAlignment="1" applyProtection="1">
      <alignment vertical="top"/>
    </xf>
    <xf numFmtId="0" fontId="25" fillId="0" borderId="0" xfId="0" applyFont="1" applyFill="1" applyBorder="1" applyAlignment="1">
      <alignment vertical="top" wrapText="1"/>
    </xf>
    <xf numFmtId="165" fontId="4" fillId="0" borderId="0" xfId="0" applyNumberFormat="1" applyFont="1" applyFill="1" applyBorder="1" applyAlignment="1">
      <alignment vertical="top"/>
    </xf>
    <xf numFmtId="165" fontId="15" fillId="0" borderId="0" xfId="0" applyNumberFormat="1" applyFont="1" applyFill="1" applyBorder="1" applyAlignment="1">
      <alignment vertical="top"/>
    </xf>
    <xf numFmtId="0" fontId="16" fillId="0" borderId="0" xfId="0" applyFont="1" applyFill="1" applyBorder="1" applyAlignment="1">
      <alignment vertical="top" wrapText="1"/>
    </xf>
    <xf numFmtId="165" fontId="16" fillId="0" borderId="0" xfId="0" applyNumberFormat="1" applyFont="1" applyFill="1" applyBorder="1" applyAlignment="1" applyProtection="1">
      <alignment vertical="top"/>
    </xf>
    <xf numFmtId="0" fontId="28" fillId="3" borderId="0" xfId="0" applyFont="1" applyFill="1" applyBorder="1" applyAlignment="1">
      <alignment horizontal="left" vertical="top" wrapText="1"/>
    </xf>
    <xf numFmtId="165" fontId="4" fillId="2" borderId="0" xfId="0" applyNumberFormat="1" applyFont="1" applyFill="1" applyBorder="1" applyAlignment="1" applyProtection="1">
      <alignment vertical="top"/>
      <protection locked="0"/>
    </xf>
    <xf numFmtId="165" fontId="15" fillId="2" borderId="0" xfId="0" applyNumberFormat="1" applyFont="1" applyFill="1" applyBorder="1" applyAlignment="1" applyProtection="1">
      <alignment vertical="top"/>
      <protection locked="0"/>
    </xf>
    <xf numFmtId="165" fontId="17" fillId="0" borderId="0" xfId="0" applyNumberFormat="1" applyFont="1" applyFill="1" applyBorder="1" applyAlignment="1" applyProtection="1">
      <alignment vertical="top"/>
    </xf>
    <xf numFmtId="0" fontId="10" fillId="0" borderId="0" xfId="0" applyFont="1" applyFill="1" applyBorder="1" applyAlignment="1">
      <alignment vertical="top" wrapText="1"/>
    </xf>
    <xf numFmtId="165" fontId="16" fillId="0" borderId="0" xfId="0" applyNumberFormat="1" applyFont="1" applyFill="1" applyBorder="1" applyAlignment="1" applyProtection="1">
      <alignment vertical="top"/>
      <protection locked="0"/>
    </xf>
    <xf numFmtId="165" fontId="17" fillId="0" borderId="0" xfId="0" applyNumberFormat="1" applyFont="1" applyFill="1" applyBorder="1" applyAlignment="1" applyProtection="1">
      <alignment vertical="top"/>
      <protection locked="0"/>
    </xf>
    <xf numFmtId="0" fontId="5" fillId="0" borderId="0" xfId="0" applyFont="1" applyFill="1" applyBorder="1" applyAlignment="1">
      <alignment vertical="top" wrapText="1"/>
    </xf>
    <xf numFmtId="165" fontId="4" fillId="0" borderId="0" xfId="0" applyNumberFormat="1" applyFont="1" applyFill="1" applyBorder="1" applyAlignment="1" applyProtection="1">
      <alignment vertical="top"/>
      <protection locked="0"/>
    </xf>
    <xf numFmtId="165" fontId="15" fillId="0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>
      <alignment vertical="top" wrapText="1"/>
    </xf>
    <xf numFmtId="0" fontId="29" fillId="4" borderId="0" xfId="0" applyFont="1" applyFill="1" applyBorder="1" applyAlignment="1">
      <alignment horizontal="left" vertical="top" wrapText="1"/>
    </xf>
    <xf numFmtId="0" fontId="30" fillId="3" borderId="0" xfId="0" applyFont="1" applyFill="1" applyBorder="1" applyAlignment="1">
      <alignment horizontal="left" vertical="top" wrapText="1"/>
    </xf>
    <xf numFmtId="0" fontId="30" fillId="4" borderId="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vertical="top" wrapText="1"/>
    </xf>
    <xf numFmtId="165" fontId="18" fillId="0" borderId="0" xfId="0" applyNumberFormat="1" applyFont="1" applyFill="1" applyBorder="1" applyAlignment="1" applyProtection="1">
      <alignment vertical="top"/>
    </xf>
    <xf numFmtId="165" fontId="19" fillId="0" borderId="0" xfId="0" applyNumberFormat="1" applyFont="1" applyFill="1" applyBorder="1" applyAlignment="1" applyProtection="1">
      <alignment vertical="top"/>
    </xf>
    <xf numFmtId="0" fontId="30" fillId="3" borderId="2" xfId="0" applyFont="1" applyFill="1" applyBorder="1" applyAlignment="1">
      <alignment horizontal="left" vertical="top" wrapText="1"/>
    </xf>
    <xf numFmtId="0" fontId="30" fillId="4" borderId="2" xfId="0" applyFont="1" applyFill="1" applyBorder="1" applyAlignment="1">
      <alignment horizontal="left" vertical="top" wrapText="1"/>
    </xf>
    <xf numFmtId="165" fontId="16" fillId="2" borderId="0" xfId="0" applyNumberFormat="1" applyFont="1" applyFill="1" applyBorder="1" applyAlignment="1" applyProtection="1">
      <alignment vertical="top"/>
      <protection locked="0"/>
    </xf>
    <xf numFmtId="165" fontId="15" fillId="2" borderId="0" xfId="0" applyNumberFormat="1" applyFont="1" applyFill="1" applyBorder="1" applyAlignment="1" applyProtection="1">
      <alignment vertical="top"/>
    </xf>
    <xf numFmtId="165" fontId="18" fillId="0" borderId="0" xfId="0" applyNumberFormat="1" applyFont="1" applyFill="1" applyBorder="1" applyAlignment="1" applyProtection="1">
      <alignment vertical="top"/>
      <protection locked="0"/>
    </xf>
    <xf numFmtId="0" fontId="22" fillId="0" borderId="0" xfId="0" applyFont="1" applyFill="1" applyBorder="1" applyAlignment="1">
      <alignment vertical="top" wrapText="1"/>
    </xf>
    <xf numFmtId="165" fontId="22" fillId="0" borderId="0" xfId="0" applyNumberFormat="1" applyFont="1" applyFill="1" applyBorder="1" applyAlignment="1" applyProtection="1">
      <alignment vertical="top"/>
      <protection locked="0"/>
    </xf>
    <xf numFmtId="165" fontId="21" fillId="0" borderId="0" xfId="0" applyNumberFormat="1" applyFont="1" applyFill="1" applyBorder="1" applyAlignment="1" applyProtection="1">
      <alignment vertical="top"/>
      <protection locked="0"/>
    </xf>
    <xf numFmtId="165" fontId="21" fillId="0" borderId="0" xfId="0" applyNumberFormat="1" applyFont="1" applyFill="1" applyBorder="1" applyAlignment="1" applyProtection="1">
      <alignment vertical="top"/>
    </xf>
    <xf numFmtId="0" fontId="22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vertical="top" wrapText="1"/>
    </xf>
    <xf numFmtId="0" fontId="20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horizontal="left" vertical="top"/>
    </xf>
    <xf numFmtId="165" fontId="21" fillId="2" borderId="0" xfId="0" applyNumberFormat="1" applyFont="1" applyFill="1" applyBorder="1" applyAlignment="1" applyProtection="1">
      <alignment vertical="top"/>
      <protection locked="0"/>
    </xf>
    <xf numFmtId="0" fontId="5" fillId="0" borderId="1" xfId="0" applyFont="1" applyFill="1" applyBorder="1" applyAlignment="1">
      <alignment vertical="top" wrapText="1"/>
    </xf>
    <xf numFmtId="0" fontId="35" fillId="0" borderId="0" xfId="0" applyFont="1" applyFill="1" applyBorder="1" applyAlignment="1">
      <alignment vertical="top" wrapText="1"/>
    </xf>
    <xf numFmtId="165" fontId="36" fillId="2" borderId="0" xfId="0" applyNumberFormat="1" applyFont="1" applyFill="1" applyBorder="1" applyAlignment="1" applyProtection="1">
      <alignment vertical="top"/>
      <protection locked="0"/>
    </xf>
    <xf numFmtId="165" fontId="36" fillId="0" borderId="0" xfId="0" applyNumberFormat="1" applyFont="1" applyFill="1" applyBorder="1" applyAlignment="1" applyProtection="1">
      <alignment vertical="top"/>
    </xf>
    <xf numFmtId="165" fontId="24" fillId="2" borderId="0" xfId="0" applyNumberFormat="1" applyFont="1" applyFill="1" applyBorder="1" applyAlignment="1" applyProtection="1">
      <alignment vertical="top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/>
    <xf numFmtId="0" fontId="27" fillId="0" borderId="1" xfId="0" applyFont="1" applyBorder="1" applyAlignment="1" applyProtection="1">
      <alignment horizontal="center"/>
      <protection locked="0"/>
    </xf>
    <xf numFmtId="0" fontId="20" fillId="0" borderId="1" xfId="0" applyFont="1" applyFill="1" applyBorder="1" applyAlignment="1">
      <alignment wrapText="1"/>
    </xf>
    <xf numFmtId="165" fontId="20" fillId="0" borderId="1" xfId="0" applyNumberFormat="1" applyFont="1" applyFill="1" applyBorder="1" applyProtection="1"/>
    <xf numFmtId="0" fontId="7" fillId="0" borderId="1" xfId="0" applyFont="1" applyFill="1" applyBorder="1" applyAlignment="1">
      <alignment horizontal="right" wrapText="1"/>
    </xf>
    <xf numFmtId="165" fontId="6" fillId="0" borderId="1" xfId="0" applyNumberFormat="1" applyFont="1" applyFill="1" applyBorder="1" applyProtection="1"/>
    <xf numFmtId="165" fontId="5" fillId="0" borderId="1" xfId="0" applyNumberFormat="1" applyFont="1" applyFill="1" applyBorder="1" applyProtection="1"/>
    <xf numFmtId="165" fontId="11" fillId="0" borderId="1" xfId="0" applyNumberFormat="1" applyFont="1" applyFill="1" applyBorder="1" applyProtection="1"/>
    <xf numFmtId="0" fontId="25" fillId="0" borderId="1" xfId="0" applyFont="1" applyFill="1" applyBorder="1" applyAlignment="1">
      <alignment wrapText="1"/>
    </xf>
    <xf numFmtId="165" fontId="8" fillId="0" borderId="1" xfId="0" applyNumberFormat="1" applyFont="1" applyFill="1" applyBorder="1"/>
    <xf numFmtId="165" fontId="0" fillId="0" borderId="1" xfId="0" applyNumberFormat="1" applyFill="1" applyBorder="1"/>
    <xf numFmtId="0" fontId="16" fillId="0" borderId="1" xfId="0" applyFont="1" applyFill="1" applyBorder="1" applyAlignment="1">
      <alignment wrapText="1"/>
    </xf>
    <xf numFmtId="165" fontId="16" fillId="0" borderId="1" xfId="0" applyNumberFormat="1" applyFont="1" applyFill="1" applyBorder="1" applyProtection="1"/>
    <xf numFmtId="165" fontId="17" fillId="0" borderId="1" xfId="0" applyNumberFormat="1" applyFont="1" applyFill="1" applyBorder="1" applyProtection="1"/>
    <xf numFmtId="0" fontId="10" fillId="0" borderId="1" xfId="0" applyFont="1" applyFill="1" applyBorder="1" applyAlignment="1">
      <alignment wrapText="1"/>
    </xf>
    <xf numFmtId="165" fontId="5" fillId="2" borderId="1" xfId="0" applyNumberFormat="1" applyFont="1" applyFill="1" applyBorder="1" applyProtection="1">
      <protection locked="0"/>
    </xf>
    <xf numFmtId="165" fontId="11" fillId="2" borderId="1" xfId="0" applyNumberFormat="1" applyFont="1" applyFill="1" applyBorder="1" applyProtection="1">
      <protection locked="0"/>
    </xf>
    <xf numFmtId="165" fontId="16" fillId="0" borderId="1" xfId="0" applyNumberFormat="1" applyFont="1" applyFill="1" applyBorder="1" applyProtection="1">
      <protection locked="0"/>
    </xf>
    <xf numFmtId="165" fontId="17" fillId="0" borderId="1" xfId="0" applyNumberFormat="1" applyFont="1" applyFill="1" applyBorder="1" applyProtection="1">
      <protection locked="0"/>
    </xf>
    <xf numFmtId="0" fontId="5" fillId="0" borderId="1" xfId="0" applyFont="1" applyFill="1" applyBorder="1" applyAlignment="1">
      <alignment wrapText="1"/>
    </xf>
    <xf numFmtId="165" fontId="8" fillId="0" borderId="1" xfId="0" applyNumberFormat="1" applyFont="1" applyFill="1" applyBorder="1" applyProtection="1">
      <protection locked="0"/>
    </xf>
    <xf numFmtId="165" fontId="0" fillId="0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0" fontId="4" fillId="0" borderId="1" xfId="0" applyFont="1" applyFill="1" applyBorder="1" applyAlignment="1">
      <alignment wrapText="1"/>
    </xf>
    <xf numFmtId="165" fontId="4" fillId="0" borderId="1" xfId="0" applyNumberFormat="1" applyFont="1" applyFill="1" applyBorder="1" applyProtection="1"/>
    <xf numFmtId="165" fontId="15" fillId="0" borderId="1" xfId="0" applyNumberFormat="1" applyFont="1" applyFill="1" applyBorder="1" applyProtection="1"/>
    <xf numFmtId="165" fontId="4" fillId="0" borderId="1" xfId="0" applyNumberFormat="1" applyFont="1" applyFill="1" applyBorder="1" applyProtection="1">
      <protection locked="0"/>
    </xf>
    <xf numFmtId="165" fontId="15" fillId="0" borderId="1" xfId="0" applyNumberFormat="1" applyFont="1" applyFill="1" applyBorder="1" applyProtection="1">
      <protection locked="0"/>
    </xf>
    <xf numFmtId="0" fontId="18" fillId="0" borderId="1" xfId="0" applyFont="1" applyFill="1" applyBorder="1" applyAlignment="1">
      <alignment wrapText="1"/>
    </xf>
    <xf numFmtId="165" fontId="18" fillId="0" borderId="1" xfId="0" applyNumberFormat="1" applyFont="1" applyFill="1" applyBorder="1" applyProtection="1"/>
    <xf numFmtId="165" fontId="19" fillId="0" borderId="1" xfId="0" applyNumberFormat="1" applyFont="1" applyFill="1" applyBorder="1" applyProtection="1"/>
    <xf numFmtId="165" fontId="18" fillId="0" borderId="1" xfId="0" applyNumberFormat="1" applyFont="1" applyFill="1" applyBorder="1" applyProtection="1">
      <protection locked="0"/>
    </xf>
    <xf numFmtId="0" fontId="22" fillId="0" borderId="1" xfId="0" applyFont="1" applyFill="1" applyBorder="1" applyAlignment="1">
      <alignment wrapText="1"/>
    </xf>
    <xf numFmtId="165" fontId="22" fillId="0" borderId="1" xfId="0" applyNumberFormat="1" applyFont="1" applyFill="1" applyBorder="1" applyProtection="1">
      <protection locked="0"/>
    </xf>
    <xf numFmtId="165" fontId="21" fillId="0" borderId="1" xfId="0" applyNumberFormat="1" applyFont="1" applyFill="1" applyBorder="1" applyProtection="1">
      <protection locked="0"/>
    </xf>
    <xf numFmtId="165" fontId="21" fillId="0" borderId="1" xfId="0" applyNumberFormat="1" applyFont="1" applyFill="1" applyBorder="1" applyProtection="1"/>
    <xf numFmtId="0" fontId="22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20" fillId="0" borderId="1" xfId="0" applyFont="1" applyFill="1" applyBorder="1"/>
    <xf numFmtId="0" fontId="20" fillId="0" borderId="1" xfId="0" applyFont="1" applyFill="1" applyBorder="1" applyAlignment="1">
      <alignment horizontal="left"/>
    </xf>
    <xf numFmtId="0" fontId="35" fillId="0" borderId="1" xfId="0" applyFont="1" applyFill="1" applyBorder="1" applyAlignment="1">
      <alignment wrapText="1"/>
    </xf>
    <xf numFmtId="165" fontId="36" fillId="2" borderId="1" xfId="0" applyNumberFormat="1" applyFont="1" applyFill="1" applyBorder="1" applyProtection="1">
      <protection locked="0"/>
    </xf>
    <xf numFmtId="165" fontId="36" fillId="0" borderId="1" xfId="0" applyNumberFormat="1" applyFont="1" applyFill="1" applyBorder="1" applyProtection="1"/>
    <xf numFmtId="165" fontId="24" fillId="2" borderId="1" xfId="0" applyNumberFormat="1" applyFont="1" applyFill="1" applyBorder="1" applyProtection="1">
      <protection locked="0"/>
    </xf>
    <xf numFmtId="165" fontId="21" fillId="2" borderId="1" xfId="0" applyNumberFormat="1" applyFont="1" applyFill="1" applyBorder="1" applyProtection="1">
      <protection locked="0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/>
    </xf>
    <xf numFmtId="0" fontId="24" fillId="0" borderId="0" xfId="0" applyFont="1" applyFill="1" applyAlignment="1">
      <alignment horizontal="left" vertical="center" wrapText="1" shrinkToFit="1"/>
    </xf>
    <xf numFmtId="0" fontId="1" fillId="0" borderId="0" xfId="0" applyFont="1" applyAlignment="1" applyProtection="1">
      <alignment horizontal="center" vertical="top" wrapText="1"/>
      <protection locked="0"/>
    </xf>
    <xf numFmtId="0" fontId="27" fillId="0" borderId="0" xfId="0" applyFont="1" applyAlignment="1" applyProtection="1">
      <alignment horizontal="center" vertical="top" wrapText="1"/>
      <protection locked="0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1" fillId="0" borderId="0" xfId="0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center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7" fillId="0" borderId="1" xfId="0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1" fillId="0" borderId="1" xfId="0" applyFont="1" applyBorder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21"/>
  <sheetViews>
    <sheetView view="pageBreakPreview" zoomScaleSheetLayoutView="100" workbookViewId="0">
      <pane xSplit="1" ySplit="7" topLeftCell="D135" activePane="bottomRight" state="frozen"/>
      <selection pane="topRight" activeCell="B1" sqref="B1"/>
      <selection pane="bottomLeft" activeCell="A8" sqref="A8"/>
      <selection pane="bottomRight" activeCell="A2" sqref="A2:O150"/>
    </sheetView>
  </sheetViews>
  <sheetFormatPr defaultRowHeight="15"/>
  <cols>
    <col min="1" max="1" width="41.140625" style="3" customWidth="1"/>
    <col min="2" max="2" width="12.28515625" style="3" customWidth="1"/>
    <col min="3" max="3" width="11" style="3" customWidth="1"/>
    <col min="4" max="4" width="11.5703125" style="3" customWidth="1"/>
    <col min="5" max="5" width="10.5703125" style="3" customWidth="1"/>
    <col min="6" max="6" width="11.140625" style="3" customWidth="1"/>
    <col min="7" max="7" width="12.28515625" style="3" customWidth="1"/>
    <col min="8" max="8" width="10.42578125" style="3" customWidth="1"/>
    <col min="9" max="9" width="11.7109375" style="3" customWidth="1"/>
    <col min="10" max="10" width="11" style="3" customWidth="1"/>
    <col min="11" max="11" width="10.7109375" style="3" customWidth="1"/>
    <col min="12" max="12" width="11.140625" style="3" customWidth="1"/>
    <col min="13" max="13" width="11.7109375" style="3" customWidth="1"/>
    <col min="14" max="14" width="11" style="3" customWidth="1"/>
    <col min="15" max="15" width="13.7109375" style="3" customWidth="1"/>
    <col min="16" max="16384" width="9.140625" style="3"/>
  </cols>
  <sheetData>
    <row r="1" spans="1:17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 t="s">
        <v>10</v>
      </c>
      <c r="M1" s="62"/>
      <c r="N1" s="62"/>
      <c r="O1" s="62"/>
    </row>
    <row r="2" spans="1:17" ht="19.5" customHeight="1">
      <c r="A2" s="163" t="s">
        <v>63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62"/>
    </row>
    <row r="3" spans="1:17" ht="14.25" customHeight="1">
      <c r="A3" s="163" t="s">
        <v>105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62"/>
    </row>
    <row r="4" spans="1:17" ht="13.5" customHeight="1">
      <c r="A4" s="63"/>
      <c r="B4" s="63"/>
      <c r="C4" s="164" t="s">
        <v>70</v>
      </c>
      <c r="D4" s="164"/>
      <c r="E4" s="164"/>
      <c r="F4" s="164"/>
      <c r="G4" s="63"/>
      <c r="H4" s="63"/>
      <c r="I4" s="63"/>
      <c r="J4" s="63"/>
      <c r="K4" s="63"/>
      <c r="L4" s="63"/>
      <c r="M4" s="63"/>
      <c r="N4" s="63"/>
      <c r="O4" s="64"/>
      <c r="P4" s="1"/>
      <c r="Q4" s="1"/>
    </row>
    <row r="5" spans="1:17" ht="8.25" customHeight="1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</row>
    <row r="6" spans="1:17" ht="36" customHeight="1">
      <c r="A6" s="165" t="s">
        <v>7</v>
      </c>
      <c r="B6" s="65" t="s">
        <v>15</v>
      </c>
      <c r="C6" s="166" t="s">
        <v>16</v>
      </c>
      <c r="D6" s="167"/>
      <c r="E6" s="65" t="s">
        <v>75</v>
      </c>
      <c r="F6" s="160" t="s">
        <v>76</v>
      </c>
      <c r="G6" s="161"/>
      <c r="H6" s="160" t="s">
        <v>17</v>
      </c>
      <c r="I6" s="161"/>
      <c r="J6" s="160" t="s">
        <v>18</v>
      </c>
      <c r="K6" s="161"/>
      <c r="L6" s="160" t="s">
        <v>19</v>
      </c>
      <c r="M6" s="161"/>
      <c r="N6" s="160" t="s">
        <v>20</v>
      </c>
      <c r="O6" s="161"/>
    </row>
    <row r="7" spans="1:17" ht="64.5" customHeight="1">
      <c r="A7" s="165"/>
      <c r="B7" s="65" t="s">
        <v>14</v>
      </c>
      <c r="C7" s="65" t="s">
        <v>14</v>
      </c>
      <c r="D7" s="107" t="s">
        <v>13</v>
      </c>
      <c r="E7" s="65" t="s">
        <v>14</v>
      </c>
      <c r="F7" s="65" t="s">
        <v>14</v>
      </c>
      <c r="G7" s="65" t="s">
        <v>13</v>
      </c>
      <c r="H7" s="65" t="s">
        <v>14</v>
      </c>
      <c r="I7" s="65" t="s">
        <v>13</v>
      </c>
      <c r="J7" s="65" t="s">
        <v>14</v>
      </c>
      <c r="K7" s="65" t="s">
        <v>13</v>
      </c>
      <c r="L7" s="65" t="s">
        <v>14</v>
      </c>
      <c r="M7" s="65" t="s">
        <v>13</v>
      </c>
      <c r="N7" s="65" t="s">
        <v>14</v>
      </c>
      <c r="O7" s="65" t="s">
        <v>13</v>
      </c>
    </row>
    <row r="8" spans="1:17" ht="15.75" customHeight="1">
      <c r="A8" s="66" t="s">
        <v>60</v>
      </c>
      <c r="B8" s="67">
        <f>SUM(B142:B150)</f>
        <v>561674.79999999993</v>
      </c>
      <c r="C8" s="67">
        <f>SUM(C142:C150)</f>
        <v>659467.89999999991</v>
      </c>
      <c r="D8" s="67">
        <f>ROUND(C8/B8*100,1)</f>
        <v>117.4</v>
      </c>
      <c r="E8" s="67">
        <f>SUM(E142:E150)</f>
        <v>167753.9</v>
      </c>
      <c r="F8" s="67">
        <f>SUM(F142:F150)</f>
        <v>190515.8</v>
      </c>
      <c r="G8" s="67">
        <f>ROUND(F8/E8*100,1)</f>
        <v>113.6</v>
      </c>
      <c r="H8" s="67">
        <f>SUM(H142:H150)</f>
        <v>716896.20000000019</v>
      </c>
      <c r="I8" s="67">
        <f>ROUND(H8/C8*100,1)</f>
        <v>108.7</v>
      </c>
      <c r="J8" s="67">
        <f>SUM(J142:J150)</f>
        <v>774383.40000000014</v>
      </c>
      <c r="K8" s="67">
        <f>ROUND(J8/H8*100,1)</f>
        <v>108</v>
      </c>
      <c r="L8" s="67">
        <f>SUM(L142:L150)</f>
        <v>845936.34</v>
      </c>
      <c r="M8" s="67">
        <f>ROUND(L8/J8*100,1)</f>
        <v>109.2</v>
      </c>
      <c r="N8" s="67">
        <f>SUM(N142:N150)</f>
        <v>934495.10000000009</v>
      </c>
      <c r="O8" s="67">
        <f>ROUND(N8/L8*100,1)</f>
        <v>110.5</v>
      </c>
    </row>
    <row r="9" spans="1:17" s="20" customFormat="1" ht="14.25" customHeight="1">
      <c r="A9" s="68" t="s">
        <v>22</v>
      </c>
      <c r="B9" s="69">
        <f t="shared" ref="B9:O9" si="0">B8-B10</f>
        <v>0</v>
      </c>
      <c r="C9" s="69">
        <f t="shared" si="0"/>
        <v>0</v>
      </c>
      <c r="D9" s="69">
        <f t="shared" si="0"/>
        <v>0</v>
      </c>
      <c r="E9" s="69">
        <f t="shared" si="0"/>
        <v>0</v>
      </c>
      <c r="F9" s="69">
        <f t="shared" si="0"/>
        <v>0</v>
      </c>
      <c r="G9" s="69">
        <f t="shared" si="0"/>
        <v>0</v>
      </c>
      <c r="H9" s="69">
        <f t="shared" si="0"/>
        <v>0</v>
      </c>
      <c r="I9" s="69">
        <f t="shared" si="0"/>
        <v>0</v>
      </c>
      <c r="J9" s="70">
        <f t="shared" si="0"/>
        <v>0</v>
      </c>
      <c r="K9" s="70">
        <f t="shared" si="0"/>
        <v>0</v>
      </c>
      <c r="L9" s="70">
        <f t="shared" si="0"/>
        <v>3.9999999920837581E-2</v>
      </c>
      <c r="M9" s="70">
        <f t="shared" si="0"/>
        <v>0</v>
      </c>
      <c r="N9" s="70">
        <f t="shared" si="0"/>
        <v>0</v>
      </c>
      <c r="O9" s="70">
        <f t="shared" si="0"/>
        <v>0</v>
      </c>
    </row>
    <row r="10" spans="1:17" s="20" customFormat="1" ht="11.25" customHeight="1">
      <c r="A10" s="68" t="s">
        <v>23</v>
      </c>
      <c r="B10" s="69">
        <f>ROUND(SUM(B16+B22+B25)+SUM(B95+B98+B102+B105+B110+B114+B118)+B127,1)</f>
        <v>561674.80000000005</v>
      </c>
      <c r="C10" s="69">
        <f>ROUND(SUM(C16+C22+C25)+SUM(C95+C98+C102+C105+C110+C114+C118)+C127,1)</f>
        <v>659467.9</v>
      </c>
      <c r="D10" s="69">
        <f>ROUND(C10/B10*100,1)</f>
        <v>117.4</v>
      </c>
      <c r="E10" s="69">
        <f>ROUND(SUM(E16+E22+E25)+SUM(E95+E98+E102+E105+E110+E114+E118)+E127,1)</f>
        <v>167753.9</v>
      </c>
      <c r="F10" s="69">
        <f>ROUND(SUM(F16+F22+F25)+SUM(F95+F98+F102+F105+F110+F114+F118)+F127,1)</f>
        <v>190515.8</v>
      </c>
      <c r="G10" s="69">
        <f>ROUND(F10/E10*100,1)</f>
        <v>113.6</v>
      </c>
      <c r="H10" s="69">
        <f>ROUND(SUM(H16+H22+H25)+SUM(H95+H98+H102+H105+H110+H114+H118)+H127,1)</f>
        <v>716896.2</v>
      </c>
      <c r="I10" s="69">
        <f>ROUND(H10/C10*100,1)</f>
        <v>108.7</v>
      </c>
      <c r="J10" s="70">
        <f>ROUND(SUM(J16+J22+J25)+SUM(J95+J98+J102+J105+J110+J114+J118)+J127,1)</f>
        <v>774383.4</v>
      </c>
      <c r="K10" s="70">
        <f>ROUND(J10/H10*100,1)</f>
        <v>108</v>
      </c>
      <c r="L10" s="70">
        <f>ROUND(SUM(L16+L22+L25)+SUM(L95+L98+L102+L105+L110+L114+L118)+L127,1)</f>
        <v>845936.3</v>
      </c>
      <c r="M10" s="70">
        <f>ROUND(L10/J10*100,1)</f>
        <v>109.2</v>
      </c>
      <c r="N10" s="70">
        <f>ROUND(SUM(N16+N22+N25)+SUM(N95+N98+N102+N105+N110+N114+N118)+N127,1)</f>
        <v>934495.1</v>
      </c>
      <c r="O10" s="70">
        <f>ROUND(N10/L10*100,1)</f>
        <v>110.5</v>
      </c>
    </row>
    <row r="11" spans="1:17" s="20" customFormat="1" ht="13.5" customHeight="1">
      <c r="A11" s="68" t="s">
        <v>24</v>
      </c>
      <c r="B11" s="69">
        <f t="shared" ref="B11:O11" si="1">B8-B12</f>
        <v>0</v>
      </c>
      <c r="C11" s="69">
        <f t="shared" si="1"/>
        <v>0</v>
      </c>
      <c r="D11" s="69">
        <f t="shared" si="1"/>
        <v>0</v>
      </c>
      <c r="E11" s="69">
        <f t="shared" si="1"/>
        <v>0</v>
      </c>
      <c r="F11" s="69">
        <f t="shared" si="1"/>
        <v>0</v>
      </c>
      <c r="G11" s="69">
        <f t="shared" si="1"/>
        <v>0</v>
      </c>
      <c r="H11" s="69">
        <f t="shared" si="1"/>
        <v>0</v>
      </c>
      <c r="I11" s="69">
        <f t="shared" si="1"/>
        <v>0</v>
      </c>
      <c r="J11" s="70">
        <f t="shared" si="1"/>
        <v>0</v>
      </c>
      <c r="K11" s="70">
        <f t="shared" si="1"/>
        <v>0</v>
      </c>
      <c r="L11" s="70">
        <f t="shared" si="1"/>
        <v>3.9999999920837581E-2</v>
      </c>
      <c r="M11" s="70">
        <f t="shared" si="1"/>
        <v>0</v>
      </c>
      <c r="N11" s="70">
        <f t="shared" si="1"/>
        <v>0</v>
      </c>
      <c r="O11" s="70">
        <f t="shared" si="1"/>
        <v>0</v>
      </c>
    </row>
    <row r="12" spans="1:17" s="20" customFormat="1" ht="12.75" customHeight="1">
      <c r="A12" s="68" t="s">
        <v>23</v>
      </c>
      <c r="B12" s="69">
        <f>ROUND(SUM(B142:B150),1)</f>
        <v>561674.80000000005</v>
      </c>
      <c r="C12" s="69">
        <f>ROUND(SUM(C142:C151),1)</f>
        <v>659467.9</v>
      </c>
      <c r="D12" s="69">
        <f>ROUND(C12/B12*100,1)</f>
        <v>117.4</v>
      </c>
      <c r="E12" s="69">
        <f>ROUND(SUM(E142:E151),1)</f>
        <v>167753.9</v>
      </c>
      <c r="F12" s="69">
        <f>ROUND(SUM(F142:F151),1)</f>
        <v>190515.8</v>
      </c>
      <c r="G12" s="69">
        <f>ROUND(F12/E12*100,1)</f>
        <v>113.6</v>
      </c>
      <c r="H12" s="69">
        <f>ROUND(SUM(H142:H151),1)</f>
        <v>716896.2</v>
      </c>
      <c r="I12" s="69">
        <f>ROUND(H12/C12*100,1)</f>
        <v>108.7</v>
      </c>
      <c r="J12" s="70">
        <f>ROUND(SUM(J142:J151),1)</f>
        <v>774383.4</v>
      </c>
      <c r="K12" s="70">
        <f>ROUND(J12/H12*100,1)</f>
        <v>108</v>
      </c>
      <c r="L12" s="70">
        <f>ROUND(SUM(L142:L151),1)</f>
        <v>845936.3</v>
      </c>
      <c r="M12" s="70">
        <f>ROUND(L12/J12*100,1)</f>
        <v>109.2</v>
      </c>
      <c r="N12" s="70">
        <f>ROUND(SUM(N142:N151),1)</f>
        <v>934495.1</v>
      </c>
      <c r="O12" s="70">
        <f>ROUND(N12/L12*100,1)</f>
        <v>110.5</v>
      </c>
    </row>
    <row r="13" spans="1:17" s="20" customFormat="1" ht="11.25" customHeight="1">
      <c r="A13" s="68" t="s">
        <v>25</v>
      </c>
      <c r="B13" s="69">
        <f t="shared" ref="B13:O13" si="2">B127-B14</f>
        <v>0</v>
      </c>
      <c r="C13" s="69">
        <f t="shared" si="2"/>
        <v>0</v>
      </c>
      <c r="D13" s="69">
        <f t="shared" si="2"/>
        <v>0</v>
      </c>
      <c r="E13" s="69">
        <f t="shared" si="2"/>
        <v>0</v>
      </c>
      <c r="F13" s="69">
        <f t="shared" si="2"/>
        <v>0</v>
      </c>
      <c r="G13" s="69">
        <f t="shared" si="2"/>
        <v>0</v>
      </c>
      <c r="H13" s="69">
        <f t="shared" si="2"/>
        <v>0</v>
      </c>
      <c r="I13" s="69">
        <f t="shared" si="2"/>
        <v>0</v>
      </c>
      <c r="J13" s="70">
        <f t="shared" si="2"/>
        <v>0</v>
      </c>
      <c r="K13" s="70">
        <f t="shared" si="2"/>
        <v>0</v>
      </c>
      <c r="L13" s="70">
        <f t="shared" si="2"/>
        <v>0</v>
      </c>
      <c r="M13" s="70">
        <f t="shared" si="2"/>
        <v>0</v>
      </c>
      <c r="N13" s="70">
        <f t="shared" si="2"/>
        <v>0</v>
      </c>
      <c r="O13" s="70">
        <f t="shared" si="2"/>
        <v>0</v>
      </c>
    </row>
    <row r="14" spans="1:17" s="20" customFormat="1" ht="12.75" customHeight="1">
      <c r="A14" s="68" t="s">
        <v>23</v>
      </c>
      <c r="B14" s="69">
        <f>ROUND(SUM(B129+B132+B135),1)</f>
        <v>145868.20000000001</v>
      </c>
      <c r="C14" s="69">
        <f>ROUND(SUM(C129+C132+C135),1)</f>
        <v>168469.3</v>
      </c>
      <c r="D14" s="69">
        <f t="shared" ref="D14:D25" si="3">ROUND(C14/B14*100,1)</f>
        <v>115.5</v>
      </c>
      <c r="E14" s="69">
        <f>ROUND(SUM(E129+E132+E135),1)</f>
        <v>55549.2</v>
      </c>
      <c r="F14" s="69">
        <f>ROUND(SUM(F129+F132+F135),1)</f>
        <v>57436.800000000003</v>
      </c>
      <c r="G14" s="69">
        <f t="shared" ref="G14:G25" si="4">ROUND(F14/E14*100,1)</f>
        <v>103.4</v>
      </c>
      <c r="H14" s="69">
        <f>ROUND(SUM(H129+H132+H135),1)</f>
        <v>178001</v>
      </c>
      <c r="I14" s="69">
        <f t="shared" ref="I14:I25" si="5">ROUND(H14/C14*100,1)</f>
        <v>105.7</v>
      </c>
      <c r="J14" s="70">
        <f>ROUND(SUM(J129+J132+J135),1)</f>
        <v>190081.2</v>
      </c>
      <c r="K14" s="70">
        <f t="shared" ref="K14:K25" si="6">ROUND(J14/H14*100,1)</f>
        <v>106.8</v>
      </c>
      <c r="L14" s="70">
        <f>ROUND(SUM(L129+L132+L135),1)</f>
        <v>205084</v>
      </c>
      <c r="M14" s="70">
        <f t="shared" ref="M14:M25" si="7">ROUND(L14/J14*100,1)</f>
        <v>107.9</v>
      </c>
      <c r="N14" s="70">
        <f>ROUND(SUM(N129+N132+N135),1)</f>
        <v>223841.8</v>
      </c>
      <c r="O14" s="70">
        <f>ROUND(N14/L14*100,1)</f>
        <v>109.1</v>
      </c>
    </row>
    <row r="15" spans="1:17" ht="24.95" customHeight="1">
      <c r="A15" s="71" t="s">
        <v>62</v>
      </c>
      <c r="B15" s="72"/>
      <c r="C15" s="72"/>
      <c r="D15" s="69" t="e">
        <f t="shared" si="3"/>
        <v>#DIV/0!</v>
      </c>
      <c r="E15" s="72"/>
      <c r="F15" s="72"/>
      <c r="G15" s="69" t="e">
        <f t="shared" si="4"/>
        <v>#DIV/0!</v>
      </c>
      <c r="H15" s="72"/>
      <c r="I15" s="69" t="e">
        <f t="shared" si="5"/>
        <v>#DIV/0!</v>
      </c>
      <c r="J15" s="73"/>
      <c r="K15" s="70" t="e">
        <f t="shared" si="6"/>
        <v>#DIV/0!</v>
      </c>
      <c r="L15" s="73"/>
      <c r="M15" s="70" t="e">
        <f t="shared" si="7"/>
        <v>#DIV/0!</v>
      </c>
      <c r="N15" s="73"/>
      <c r="O15" s="70"/>
    </row>
    <row r="16" spans="1:17" ht="24.95" customHeight="1">
      <c r="A16" s="74" t="s">
        <v>21</v>
      </c>
      <c r="B16" s="75">
        <f>SUM(B17:B21)</f>
        <v>142246.79999999999</v>
      </c>
      <c r="C16" s="75">
        <f>SUM(C17:C21)</f>
        <v>195981</v>
      </c>
      <c r="D16" s="69">
        <f t="shared" si="3"/>
        <v>137.80000000000001</v>
      </c>
      <c r="E16" s="75">
        <f>SUM(E17:E21)</f>
        <v>33459</v>
      </c>
      <c r="F16" s="75">
        <f>SUM(F17:F21)</f>
        <v>46316</v>
      </c>
      <c r="G16" s="69">
        <f t="shared" si="4"/>
        <v>138.4</v>
      </c>
      <c r="H16" s="75">
        <f>SUM(H17:H21)</f>
        <v>208843</v>
      </c>
      <c r="I16" s="69">
        <f t="shared" si="5"/>
        <v>106.6</v>
      </c>
      <c r="J16" s="75">
        <f>SUM(J17:J21)</f>
        <v>226905</v>
      </c>
      <c r="K16" s="70">
        <f t="shared" si="6"/>
        <v>108.6</v>
      </c>
      <c r="L16" s="75">
        <f>SUM(L17:L21)</f>
        <v>249218</v>
      </c>
      <c r="M16" s="70">
        <f t="shared" si="7"/>
        <v>109.8</v>
      </c>
      <c r="N16" s="75">
        <f>SUM(N17:N21)</f>
        <v>277092</v>
      </c>
      <c r="O16" s="70">
        <f t="shared" ref="O16:O25" si="8">ROUND(N16/L16*100,1)</f>
        <v>111.2</v>
      </c>
    </row>
    <row r="17" spans="1:16" s="20" customFormat="1" ht="15" customHeight="1">
      <c r="A17" s="76" t="s">
        <v>79</v>
      </c>
      <c r="B17" s="77">
        <v>40896</v>
      </c>
      <c r="C17" s="78">
        <v>37938</v>
      </c>
      <c r="D17" s="70">
        <f t="shared" si="3"/>
        <v>92.8</v>
      </c>
      <c r="E17" s="77">
        <v>8022</v>
      </c>
      <c r="F17" s="78">
        <v>6751</v>
      </c>
      <c r="G17" s="70">
        <f t="shared" si="4"/>
        <v>84.2</v>
      </c>
      <c r="H17" s="78">
        <v>39834.9</v>
      </c>
      <c r="I17" s="70">
        <f t="shared" si="5"/>
        <v>105</v>
      </c>
      <c r="J17" s="78">
        <v>43021.8</v>
      </c>
      <c r="K17" s="70">
        <f t="shared" si="6"/>
        <v>108</v>
      </c>
      <c r="L17" s="78">
        <v>46893.8</v>
      </c>
      <c r="M17" s="70">
        <f t="shared" si="7"/>
        <v>109</v>
      </c>
      <c r="N17" s="78">
        <v>52052.1</v>
      </c>
      <c r="O17" s="70">
        <f t="shared" si="8"/>
        <v>111</v>
      </c>
    </row>
    <row r="18" spans="1:16" s="20" customFormat="1" ht="15" customHeight="1">
      <c r="A18" s="76" t="s">
        <v>80</v>
      </c>
      <c r="B18" s="77">
        <v>22658.5</v>
      </c>
      <c r="C18" s="78">
        <v>26440.9</v>
      </c>
      <c r="D18" s="70">
        <f t="shared" si="3"/>
        <v>116.7</v>
      </c>
      <c r="E18" s="77">
        <v>7201.6</v>
      </c>
      <c r="F18" s="78">
        <v>9503.2999999999993</v>
      </c>
      <c r="G18" s="70">
        <f t="shared" si="4"/>
        <v>132</v>
      </c>
      <c r="H18" s="78">
        <v>28555.599999999999</v>
      </c>
      <c r="I18" s="70">
        <f t="shared" si="5"/>
        <v>108</v>
      </c>
      <c r="J18" s="78">
        <v>31126.2</v>
      </c>
      <c r="K18" s="70">
        <f t="shared" si="6"/>
        <v>109</v>
      </c>
      <c r="L18" s="78">
        <v>34237.599999999999</v>
      </c>
      <c r="M18" s="70">
        <f t="shared" si="7"/>
        <v>110</v>
      </c>
      <c r="N18" s="78">
        <v>38346.1</v>
      </c>
      <c r="O18" s="70">
        <f t="shared" si="8"/>
        <v>112</v>
      </c>
    </row>
    <row r="19" spans="1:16" s="53" customFormat="1" ht="29.25" customHeight="1">
      <c r="A19" s="76" t="s">
        <v>106</v>
      </c>
      <c r="B19" s="77"/>
      <c r="C19" s="78">
        <v>18142.7</v>
      </c>
      <c r="D19" s="70" t="e">
        <f t="shared" si="3"/>
        <v>#DIV/0!</v>
      </c>
      <c r="E19" s="77"/>
      <c r="F19" s="78">
        <v>6047.9</v>
      </c>
      <c r="G19" s="70" t="e">
        <f t="shared" si="4"/>
        <v>#DIV/0!</v>
      </c>
      <c r="H19" s="78">
        <v>19230.8</v>
      </c>
      <c r="I19" s="70">
        <f t="shared" si="5"/>
        <v>106</v>
      </c>
      <c r="J19" s="78">
        <v>20727</v>
      </c>
      <c r="K19" s="70">
        <f t="shared" si="6"/>
        <v>107.8</v>
      </c>
      <c r="L19" s="78">
        <v>22547.3</v>
      </c>
      <c r="M19" s="70">
        <f t="shared" si="7"/>
        <v>108.8</v>
      </c>
      <c r="N19" s="78">
        <v>24753.4</v>
      </c>
      <c r="O19" s="70">
        <f t="shared" si="8"/>
        <v>109.8</v>
      </c>
      <c r="P19" s="61"/>
    </row>
    <row r="20" spans="1:16" s="53" customFormat="1" ht="30" customHeight="1">
      <c r="A20" s="76" t="s">
        <v>107</v>
      </c>
      <c r="B20" s="77">
        <v>25510.799999999999</v>
      </c>
      <c r="C20" s="78">
        <v>36139.199999999997</v>
      </c>
      <c r="D20" s="70">
        <f t="shared" si="3"/>
        <v>141.69999999999999</v>
      </c>
      <c r="E20" s="77">
        <v>5089.5</v>
      </c>
      <c r="F20" s="78">
        <v>3822</v>
      </c>
      <c r="G20" s="70">
        <f t="shared" si="4"/>
        <v>75.099999999999994</v>
      </c>
      <c r="H20" s="78">
        <v>38591</v>
      </c>
      <c r="I20" s="70">
        <f t="shared" si="5"/>
        <v>106.8</v>
      </c>
      <c r="J20" s="78">
        <v>42202.2</v>
      </c>
      <c r="K20" s="70">
        <f t="shared" si="6"/>
        <v>109.4</v>
      </c>
      <c r="L20" s="78">
        <v>46669.3</v>
      </c>
      <c r="M20" s="70">
        <f t="shared" si="7"/>
        <v>110.6</v>
      </c>
      <c r="N20" s="78">
        <v>51981.5</v>
      </c>
      <c r="O20" s="70">
        <f t="shared" si="8"/>
        <v>111.4</v>
      </c>
      <c r="P20" s="61"/>
    </row>
    <row r="21" spans="1:16" s="20" customFormat="1" ht="15" customHeight="1">
      <c r="A21" s="76" t="s">
        <v>9</v>
      </c>
      <c r="B21" s="77">
        <v>53181.5</v>
      </c>
      <c r="C21" s="78">
        <v>77320.2</v>
      </c>
      <c r="D21" s="70">
        <f t="shared" si="3"/>
        <v>145.4</v>
      </c>
      <c r="E21" s="77">
        <v>13145.9</v>
      </c>
      <c r="F21" s="78">
        <v>20191.8</v>
      </c>
      <c r="G21" s="70">
        <f t="shared" si="4"/>
        <v>153.6</v>
      </c>
      <c r="H21" s="78">
        <v>82630.7</v>
      </c>
      <c r="I21" s="70">
        <f t="shared" si="5"/>
        <v>106.9</v>
      </c>
      <c r="J21" s="78">
        <v>89827.8</v>
      </c>
      <c r="K21" s="70">
        <f t="shared" si="6"/>
        <v>108.7</v>
      </c>
      <c r="L21" s="78">
        <v>98870</v>
      </c>
      <c r="M21" s="70">
        <f t="shared" si="7"/>
        <v>110.1</v>
      </c>
      <c r="N21" s="78">
        <v>109958.9</v>
      </c>
      <c r="O21" s="70">
        <f t="shared" si="8"/>
        <v>111.2</v>
      </c>
    </row>
    <row r="22" spans="1:16" ht="15.75" customHeight="1">
      <c r="A22" s="74" t="s">
        <v>0</v>
      </c>
      <c r="B22" s="75">
        <f>SUM(B23:B24)</f>
        <v>0</v>
      </c>
      <c r="C22" s="75">
        <f>SUM(C23:C24)</f>
        <v>0</v>
      </c>
      <c r="D22" s="79" t="e">
        <f t="shared" si="3"/>
        <v>#DIV/0!</v>
      </c>
      <c r="E22" s="75">
        <f>SUM(E23:E24)</f>
        <v>0</v>
      </c>
      <c r="F22" s="75">
        <f>SUM(F23:F24)</f>
        <v>0</v>
      </c>
      <c r="G22" s="79" t="e">
        <f t="shared" si="4"/>
        <v>#DIV/0!</v>
      </c>
      <c r="H22" s="75">
        <f>SUM(H23:H24)</f>
        <v>0</v>
      </c>
      <c r="I22" s="79" t="e">
        <f t="shared" si="5"/>
        <v>#DIV/0!</v>
      </c>
      <c r="J22" s="75">
        <f>SUM(J23:J24)</f>
        <v>0</v>
      </c>
      <c r="K22" s="79" t="e">
        <f t="shared" si="6"/>
        <v>#DIV/0!</v>
      </c>
      <c r="L22" s="75">
        <f>SUM(L23:L24)</f>
        <v>0</v>
      </c>
      <c r="M22" s="79" t="e">
        <f t="shared" si="7"/>
        <v>#DIV/0!</v>
      </c>
      <c r="N22" s="75">
        <f>SUM(N23:N24)</f>
        <v>0</v>
      </c>
      <c r="O22" s="79" t="e">
        <f t="shared" si="8"/>
        <v>#DIV/0!</v>
      </c>
    </row>
    <row r="23" spans="1:16" s="20" customFormat="1" ht="15" customHeight="1">
      <c r="A23" s="80" t="s">
        <v>61</v>
      </c>
      <c r="B23" s="77"/>
      <c r="C23" s="78"/>
      <c r="D23" s="70" t="e">
        <f t="shared" si="3"/>
        <v>#DIV/0!</v>
      </c>
      <c r="E23" s="77"/>
      <c r="F23" s="78"/>
      <c r="G23" s="70" t="e">
        <f t="shared" si="4"/>
        <v>#DIV/0!</v>
      </c>
      <c r="H23" s="78"/>
      <c r="I23" s="70" t="e">
        <f t="shared" si="5"/>
        <v>#DIV/0!</v>
      </c>
      <c r="J23" s="78"/>
      <c r="K23" s="70" t="e">
        <f t="shared" si="6"/>
        <v>#DIV/0!</v>
      </c>
      <c r="L23" s="78"/>
      <c r="M23" s="70" t="e">
        <f t="shared" si="7"/>
        <v>#DIV/0!</v>
      </c>
      <c r="N23" s="78"/>
      <c r="O23" s="70" t="e">
        <f t="shared" si="8"/>
        <v>#DIV/0!</v>
      </c>
    </row>
    <row r="24" spans="1:16" s="20" customFormat="1" ht="15" customHeight="1">
      <c r="A24" s="80" t="s">
        <v>61</v>
      </c>
      <c r="B24" s="77"/>
      <c r="C24" s="78"/>
      <c r="D24" s="70" t="e">
        <f t="shared" si="3"/>
        <v>#DIV/0!</v>
      </c>
      <c r="E24" s="77"/>
      <c r="F24" s="78"/>
      <c r="G24" s="70" t="e">
        <f t="shared" si="4"/>
        <v>#DIV/0!</v>
      </c>
      <c r="H24" s="78"/>
      <c r="I24" s="70" t="e">
        <f t="shared" si="5"/>
        <v>#DIV/0!</v>
      </c>
      <c r="J24" s="78"/>
      <c r="K24" s="70" t="e">
        <f t="shared" si="6"/>
        <v>#DIV/0!</v>
      </c>
      <c r="L24" s="78"/>
      <c r="M24" s="70" t="e">
        <f t="shared" si="7"/>
        <v>#DIV/0!</v>
      </c>
      <c r="N24" s="78"/>
      <c r="O24" s="70" t="e">
        <f t="shared" si="8"/>
        <v>#DIV/0!</v>
      </c>
    </row>
    <row r="25" spans="1:16" ht="16.5" customHeight="1">
      <c r="A25" s="74" t="s">
        <v>1</v>
      </c>
      <c r="B25" s="81">
        <f>B27+B29+B32+B35+B38+B41+B44+B47+B50+B53+B56+B59+B62+B65+B68+B71+B74+B77+B80+B83+B86+B89+J88+B92</f>
        <v>37190.800000000003</v>
      </c>
      <c r="C25" s="81">
        <f>C27+C29+C32+C35+C38+C41+C44+C47+C50+C53+C56+C59+C62+C65+C68+C71+C74+C77+C80+C83+C86+C89+C92</f>
        <v>45434.200000000004</v>
      </c>
      <c r="D25" s="79">
        <f t="shared" si="3"/>
        <v>122.2</v>
      </c>
      <c r="E25" s="81">
        <f>E27+E29+E32+E35+E38+E41+E44+E47+E50+E53+E56+E59+E62+E65+E68+E71+E74+E77+E80+E83+E86+E89+E92</f>
        <v>13697.9</v>
      </c>
      <c r="F25" s="81">
        <f>F27+F29+F32+F35+F38+F41+F44+F47+F50+F53+F56+F59+F62+F65+F68+F71+F74+F77+F80+F83+F86+F89+F92</f>
        <v>19183.499999999996</v>
      </c>
      <c r="G25" s="79">
        <f t="shared" si="4"/>
        <v>140</v>
      </c>
      <c r="H25" s="82">
        <f>H27+H29+H32+H35+H38+H41+H44+H47+H50+H53+H56+H59+H62+H65+H68+H71+H74+H77+H80+H83+H86+H89+H92</f>
        <v>63312.2</v>
      </c>
      <c r="I25" s="79">
        <f t="shared" si="5"/>
        <v>139.30000000000001</v>
      </c>
      <c r="J25" s="82">
        <f>J27+J29+J32+J35+J38+J41+J44+J47+J50+J53+J56+J59+J62+J65+J68+J71+J74+J77+J80+J83+J86+J89+J92</f>
        <v>69614.899999999994</v>
      </c>
      <c r="K25" s="79">
        <f t="shared" si="6"/>
        <v>110</v>
      </c>
      <c r="L25" s="82">
        <f>L27+L29+L32+L35+L38+L41+L44+L47+L50+L53+L56+L59+L62+L65+L68+L71+L74+L77+L80+L83+L86+L89+L92</f>
        <v>77895.799999999988</v>
      </c>
      <c r="M25" s="79">
        <f t="shared" si="7"/>
        <v>111.9</v>
      </c>
      <c r="N25" s="81">
        <f>N27+N29+N32+N35+N38+N41+N44+N47+N50+N53+N56+N59+N62+N65+N68+N71+N74+N77+N80+N83+N86+N89+N92</f>
        <v>88675.499999999985</v>
      </c>
      <c r="O25" s="79">
        <f t="shared" si="8"/>
        <v>113.8</v>
      </c>
    </row>
    <row r="26" spans="1:16" ht="15.75" customHeight="1">
      <c r="A26" s="83" t="s">
        <v>2</v>
      </c>
      <c r="B26" s="84"/>
      <c r="C26" s="85"/>
      <c r="D26" s="70"/>
      <c r="E26" s="84"/>
      <c r="F26" s="85"/>
      <c r="G26" s="70"/>
      <c r="H26" s="85"/>
      <c r="I26" s="70"/>
      <c r="J26" s="85"/>
      <c r="K26" s="70"/>
      <c r="L26" s="85"/>
      <c r="M26" s="70"/>
      <c r="N26" s="85"/>
      <c r="O26" s="70"/>
    </row>
    <row r="27" spans="1:16" ht="17.25" customHeight="1">
      <c r="A27" s="86" t="s">
        <v>26</v>
      </c>
      <c r="B27" s="69">
        <f>SUM(B28:B28)</f>
        <v>33900</v>
      </c>
      <c r="C27" s="69">
        <f>SUM(C28:C28)</f>
        <v>41908.9</v>
      </c>
      <c r="D27" s="70">
        <f t="shared" ref="D27:D58" si="9">ROUND(C27/B27*100,1)</f>
        <v>123.6</v>
      </c>
      <c r="E27" s="84">
        <f>SUM(E28:E28)</f>
        <v>12756</v>
      </c>
      <c r="F27" s="85">
        <f>SUM(F28:F28)</f>
        <v>18126.599999999999</v>
      </c>
      <c r="G27" s="70">
        <f t="shared" ref="G27:G58" si="10">ROUND(F27/E27*100,1)</f>
        <v>142.1</v>
      </c>
      <c r="H27" s="85">
        <f>SUM(H28:H28)</f>
        <v>59510.6</v>
      </c>
      <c r="I27" s="70">
        <f t="shared" ref="I27:I58" si="11">ROUND(H27/C27*100,1)</f>
        <v>142</v>
      </c>
      <c r="J27" s="85">
        <f>SUM(J28:J28)</f>
        <v>65461.7</v>
      </c>
      <c r="K27" s="70">
        <f t="shared" ref="K27:K58" si="12">ROUND(J27/H27*100,1)</f>
        <v>110</v>
      </c>
      <c r="L27" s="85">
        <f>SUM(L28:L28)</f>
        <v>73317.399999999994</v>
      </c>
      <c r="M27" s="70">
        <f t="shared" ref="M27:M58" si="13">ROUND(L27/J27*100,1)</f>
        <v>112</v>
      </c>
      <c r="N27" s="85">
        <f>SUM(N28:N28)</f>
        <v>83581.899999999994</v>
      </c>
      <c r="O27" s="70">
        <f t="shared" ref="O27:O58" si="14">ROUND(N27/L27*100,1)</f>
        <v>114</v>
      </c>
    </row>
    <row r="28" spans="1:16" s="20" customFormat="1" ht="15" customHeight="1">
      <c r="A28" s="87" t="s">
        <v>81</v>
      </c>
      <c r="B28" s="77">
        <v>33900</v>
      </c>
      <c r="C28" s="78">
        <v>41908.9</v>
      </c>
      <c r="D28" s="70">
        <f t="shared" si="9"/>
        <v>123.6</v>
      </c>
      <c r="E28" s="77">
        <v>12756</v>
      </c>
      <c r="F28" s="78">
        <v>18126.599999999999</v>
      </c>
      <c r="G28" s="70">
        <f t="shared" si="10"/>
        <v>142.1</v>
      </c>
      <c r="H28" s="78">
        <v>59510.6</v>
      </c>
      <c r="I28" s="70">
        <f t="shared" si="11"/>
        <v>142</v>
      </c>
      <c r="J28" s="78">
        <v>65461.7</v>
      </c>
      <c r="K28" s="70">
        <f t="shared" si="12"/>
        <v>110</v>
      </c>
      <c r="L28" s="78">
        <v>73317.399999999994</v>
      </c>
      <c r="M28" s="70">
        <f t="shared" si="13"/>
        <v>112</v>
      </c>
      <c r="N28" s="78">
        <v>83581.899999999994</v>
      </c>
      <c r="O28" s="70">
        <f t="shared" si="14"/>
        <v>114</v>
      </c>
    </row>
    <row r="29" spans="1:16" ht="15.75" customHeight="1">
      <c r="A29" s="86" t="s">
        <v>27</v>
      </c>
      <c r="B29" s="69">
        <f>SUM(B30:B31)</f>
        <v>0</v>
      </c>
      <c r="C29" s="85">
        <f>SUM(C30:C31)</f>
        <v>0</v>
      </c>
      <c r="D29" s="70" t="e">
        <f t="shared" si="9"/>
        <v>#DIV/0!</v>
      </c>
      <c r="E29" s="84">
        <f>SUM(E30:E31)</f>
        <v>0</v>
      </c>
      <c r="F29" s="85">
        <f>SUM(F30:F31)</f>
        <v>0</v>
      </c>
      <c r="G29" s="70" t="e">
        <f t="shared" si="10"/>
        <v>#DIV/0!</v>
      </c>
      <c r="H29" s="85">
        <f>SUM(H30:H31)</f>
        <v>0</v>
      </c>
      <c r="I29" s="70" t="e">
        <f t="shared" si="11"/>
        <v>#DIV/0!</v>
      </c>
      <c r="J29" s="85">
        <f>SUM(J30:J31)</f>
        <v>0</v>
      </c>
      <c r="K29" s="70" t="e">
        <f t="shared" si="12"/>
        <v>#DIV/0!</v>
      </c>
      <c r="L29" s="85">
        <f>SUM(L30:L31)</f>
        <v>0</v>
      </c>
      <c r="M29" s="70" t="e">
        <f t="shared" si="13"/>
        <v>#DIV/0!</v>
      </c>
      <c r="N29" s="85">
        <f>SUM(N30:N31)</f>
        <v>0</v>
      </c>
      <c r="O29" s="70" t="e">
        <f t="shared" si="14"/>
        <v>#DIV/0!</v>
      </c>
    </row>
    <row r="30" spans="1:16" s="20" customFormat="1" ht="15" customHeight="1">
      <c r="A30" s="80"/>
      <c r="B30" s="77"/>
      <c r="C30" s="78"/>
      <c r="D30" s="70" t="e">
        <f t="shared" si="9"/>
        <v>#DIV/0!</v>
      </c>
      <c r="E30" s="77"/>
      <c r="F30" s="78"/>
      <c r="G30" s="70" t="e">
        <f t="shared" si="10"/>
        <v>#DIV/0!</v>
      </c>
      <c r="H30" s="78"/>
      <c r="I30" s="70" t="e">
        <f t="shared" si="11"/>
        <v>#DIV/0!</v>
      </c>
      <c r="J30" s="78"/>
      <c r="K30" s="70" t="e">
        <f t="shared" si="12"/>
        <v>#DIV/0!</v>
      </c>
      <c r="L30" s="78"/>
      <c r="M30" s="70" t="e">
        <f t="shared" si="13"/>
        <v>#DIV/0!</v>
      </c>
      <c r="N30" s="78"/>
      <c r="O30" s="70" t="e">
        <f t="shared" si="14"/>
        <v>#DIV/0!</v>
      </c>
    </row>
    <row r="31" spans="1:16" s="20" customFormat="1" ht="15" customHeight="1">
      <c r="A31" s="80"/>
      <c r="B31" s="77"/>
      <c r="C31" s="78"/>
      <c r="D31" s="70" t="e">
        <f t="shared" si="9"/>
        <v>#DIV/0!</v>
      </c>
      <c r="E31" s="77"/>
      <c r="F31" s="78"/>
      <c r="G31" s="70" t="e">
        <f t="shared" si="10"/>
        <v>#DIV/0!</v>
      </c>
      <c r="H31" s="78"/>
      <c r="I31" s="70" t="e">
        <f t="shared" si="11"/>
        <v>#DIV/0!</v>
      </c>
      <c r="J31" s="78"/>
      <c r="K31" s="70" t="e">
        <f t="shared" si="12"/>
        <v>#DIV/0!</v>
      </c>
      <c r="L31" s="78"/>
      <c r="M31" s="70" t="e">
        <f t="shared" si="13"/>
        <v>#DIV/0!</v>
      </c>
      <c r="N31" s="78"/>
      <c r="O31" s="70" t="e">
        <f t="shared" si="14"/>
        <v>#DIV/0!</v>
      </c>
    </row>
    <row r="32" spans="1:16" ht="15" customHeight="1">
      <c r="A32" s="86" t="s">
        <v>28</v>
      </c>
      <c r="B32" s="69">
        <f>SUM(B33:B34)</f>
        <v>0</v>
      </c>
      <c r="C32" s="69">
        <f>SUM(C33:C34)</f>
        <v>0</v>
      </c>
      <c r="D32" s="70" t="e">
        <f t="shared" si="9"/>
        <v>#DIV/0!</v>
      </c>
      <c r="E32" s="84">
        <v>0</v>
      </c>
      <c r="F32" s="85">
        <v>0</v>
      </c>
      <c r="G32" s="70" t="e">
        <f t="shared" si="10"/>
        <v>#DIV/0!</v>
      </c>
      <c r="H32" s="85">
        <f>SUM(H33:H34)</f>
        <v>0</v>
      </c>
      <c r="I32" s="70" t="e">
        <f t="shared" si="11"/>
        <v>#DIV/0!</v>
      </c>
      <c r="J32" s="85">
        <f>SUM(J33:J34)</f>
        <v>0</v>
      </c>
      <c r="K32" s="70" t="e">
        <f t="shared" si="12"/>
        <v>#DIV/0!</v>
      </c>
      <c r="L32" s="85">
        <f>SUM(L33:L34)</f>
        <v>0</v>
      </c>
      <c r="M32" s="70" t="e">
        <f t="shared" si="13"/>
        <v>#DIV/0!</v>
      </c>
      <c r="N32" s="69">
        <f>SUM(N33:N34)</f>
        <v>0</v>
      </c>
      <c r="O32" s="70" t="e">
        <f t="shared" si="14"/>
        <v>#DIV/0!</v>
      </c>
    </row>
    <row r="33" spans="1:15" s="20" customFormat="1" ht="15" customHeight="1">
      <c r="A33" s="88"/>
      <c r="B33" s="77"/>
      <c r="C33" s="78"/>
      <c r="D33" s="70" t="e">
        <f t="shared" si="9"/>
        <v>#DIV/0!</v>
      </c>
      <c r="E33" s="77"/>
      <c r="F33" s="78"/>
      <c r="G33" s="70" t="e">
        <f t="shared" si="10"/>
        <v>#DIV/0!</v>
      </c>
      <c r="H33" s="78"/>
      <c r="I33" s="70" t="e">
        <f t="shared" si="11"/>
        <v>#DIV/0!</v>
      </c>
      <c r="J33" s="78"/>
      <c r="K33" s="70" t="e">
        <f t="shared" si="12"/>
        <v>#DIV/0!</v>
      </c>
      <c r="L33" s="78"/>
      <c r="M33" s="70" t="e">
        <f t="shared" si="13"/>
        <v>#DIV/0!</v>
      </c>
      <c r="N33" s="78"/>
      <c r="O33" s="70" t="e">
        <f t="shared" si="14"/>
        <v>#DIV/0!</v>
      </c>
    </row>
    <row r="34" spans="1:15" s="20" customFormat="1" ht="15" customHeight="1">
      <c r="A34" s="80"/>
      <c r="B34" s="77"/>
      <c r="C34" s="78"/>
      <c r="D34" s="70" t="e">
        <f t="shared" si="9"/>
        <v>#DIV/0!</v>
      </c>
      <c r="E34" s="77"/>
      <c r="F34" s="78"/>
      <c r="G34" s="70" t="e">
        <f t="shared" si="10"/>
        <v>#DIV/0!</v>
      </c>
      <c r="H34" s="78"/>
      <c r="I34" s="70" t="e">
        <f t="shared" si="11"/>
        <v>#DIV/0!</v>
      </c>
      <c r="J34" s="78"/>
      <c r="K34" s="70" t="e">
        <f t="shared" si="12"/>
        <v>#DIV/0!</v>
      </c>
      <c r="L34" s="78"/>
      <c r="M34" s="70" t="e">
        <f t="shared" si="13"/>
        <v>#DIV/0!</v>
      </c>
      <c r="N34" s="78"/>
      <c r="O34" s="70" t="e">
        <f t="shared" si="14"/>
        <v>#DIV/0!</v>
      </c>
    </row>
    <row r="35" spans="1:15" ht="15.75" customHeight="1">
      <c r="A35" s="86" t="s">
        <v>29</v>
      </c>
      <c r="B35" s="69">
        <f>SUM(B36:B37)</f>
        <v>1386</v>
      </c>
      <c r="C35" s="69">
        <f>SUM(C36:C37)</f>
        <v>1375.9</v>
      </c>
      <c r="D35" s="70">
        <f t="shared" si="9"/>
        <v>99.3</v>
      </c>
      <c r="E35" s="84">
        <f>SUM(E36:E37)</f>
        <v>408</v>
      </c>
      <c r="F35" s="85">
        <f>SUM(F36:F37)</f>
        <v>412.3</v>
      </c>
      <c r="G35" s="70">
        <f t="shared" si="10"/>
        <v>101.1</v>
      </c>
      <c r="H35" s="85">
        <f>SUM(H36:H37)</f>
        <v>1458.6</v>
      </c>
      <c r="I35" s="70">
        <f t="shared" si="11"/>
        <v>106</v>
      </c>
      <c r="J35" s="85">
        <f>SUM(J36:J37)</f>
        <v>1575.2</v>
      </c>
      <c r="K35" s="70">
        <f t="shared" si="12"/>
        <v>108</v>
      </c>
      <c r="L35" s="85">
        <f>SUM(L36:L37)</f>
        <v>1716.9</v>
      </c>
      <c r="M35" s="70">
        <f t="shared" si="13"/>
        <v>109</v>
      </c>
      <c r="N35" s="85">
        <f>SUM(N36:N37)</f>
        <v>1888.7</v>
      </c>
      <c r="O35" s="70">
        <f t="shared" si="14"/>
        <v>110</v>
      </c>
    </row>
    <row r="36" spans="1:15" s="20" customFormat="1" ht="15" customHeight="1">
      <c r="A36" s="88" t="s">
        <v>82</v>
      </c>
      <c r="B36" s="77">
        <v>1386</v>
      </c>
      <c r="C36" s="78">
        <v>1375.9</v>
      </c>
      <c r="D36" s="70">
        <f t="shared" si="9"/>
        <v>99.3</v>
      </c>
      <c r="E36" s="77">
        <v>408</v>
      </c>
      <c r="F36" s="78">
        <v>412.3</v>
      </c>
      <c r="G36" s="70">
        <f t="shared" si="10"/>
        <v>101.1</v>
      </c>
      <c r="H36" s="78">
        <v>1458.6</v>
      </c>
      <c r="I36" s="70">
        <f t="shared" si="11"/>
        <v>106</v>
      </c>
      <c r="J36" s="78">
        <v>1575.2</v>
      </c>
      <c r="K36" s="70">
        <f t="shared" si="12"/>
        <v>108</v>
      </c>
      <c r="L36" s="78">
        <v>1716.9</v>
      </c>
      <c r="M36" s="70">
        <f t="shared" si="13"/>
        <v>109</v>
      </c>
      <c r="N36" s="78">
        <v>1888.7</v>
      </c>
      <c r="O36" s="70">
        <f t="shared" si="14"/>
        <v>110</v>
      </c>
    </row>
    <row r="37" spans="1:15" s="20" customFormat="1" ht="15" customHeight="1">
      <c r="A37" s="80"/>
      <c r="B37" s="77"/>
      <c r="C37" s="78"/>
      <c r="D37" s="70" t="e">
        <f t="shared" si="9"/>
        <v>#DIV/0!</v>
      </c>
      <c r="E37" s="77"/>
      <c r="F37" s="78"/>
      <c r="G37" s="70" t="e">
        <f t="shared" si="10"/>
        <v>#DIV/0!</v>
      </c>
      <c r="H37" s="78"/>
      <c r="I37" s="70" t="e">
        <f t="shared" si="11"/>
        <v>#DIV/0!</v>
      </c>
      <c r="J37" s="78"/>
      <c r="K37" s="70" t="e">
        <f t="shared" si="12"/>
        <v>#DIV/0!</v>
      </c>
      <c r="L37" s="78"/>
      <c r="M37" s="70" t="e">
        <f t="shared" si="13"/>
        <v>#DIV/0!</v>
      </c>
      <c r="N37" s="78"/>
      <c r="O37" s="70" t="e">
        <f t="shared" si="14"/>
        <v>#DIV/0!</v>
      </c>
    </row>
    <row r="38" spans="1:15" ht="15.75" customHeight="1">
      <c r="A38" s="86" t="s">
        <v>30</v>
      </c>
      <c r="B38" s="69">
        <f>SUM(B39:B40)</f>
        <v>0</v>
      </c>
      <c r="C38" s="69">
        <f>SUM(C39:C40)</f>
        <v>0</v>
      </c>
      <c r="D38" s="70" t="e">
        <f t="shared" si="9"/>
        <v>#DIV/0!</v>
      </c>
      <c r="E38" s="69">
        <f>SUM(E39:E40)</f>
        <v>0</v>
      </c>
      <c r="F38" s="69">
        <f>SUM(F39:F40)</f>
        <v>0</v>
      </c>
      <c r="G38" s="70" t="e">
        <f t="shared" si="10"/>
        <v>#DIV/0!</v>
      </c>
      <c r="H38" s="69">
        <f>SUM(H39:H40)</f>
        <v>0</v>
      </c>
      <c r="I38" s="70" t="e">
        <f t="shared" si="11"/>
        <v>#DIV/0!</v>
      </c>
      <c r="J38" s="69">
        <f>SUM(J39:J40)</f>
        <v>0</v>
      </c>
      <c r="K38" s="70" t="e">
        <f t="shared" si="12"/>
        <v>#DIV/0!</v>
      </c>
      <c r="L38" s="69">
        <f>SUM(L39:L40)</f>
        <v>0</v>
      </c>
      <c r="M38" s="70" t="e">
        <f t="shared" si="13"/>
        <v>#DIV/0!</v>
      </c>
      <c r="N38" s="69">
        <f>SUM(N39:N40)</f>
        <v>0</v>
      </c>
      <c r="O38" s="70" t="e">
        <f t="shared" si="14"/>
        <v>#DIV/0!</v>
      </c>
    </row>
    <row r="39" spans="1:15" s="20" customFormat="1" ht="15" customHeight="1">
      <c r="A39" s="80"/>
      <c r="B39" s="77"/>
      <c r="C39" s="78"/>
      <c r="D39" s="70" t="e">
        <f t="shared" si="9"/>
        <v>#DIV/0!</v>
      </c>
      <c r="E39" s="77"/>
      <c r="F39" s="78"/>
      <c r="G39" s="70" t="e">
        <f t="shared" si="10"/>
        <v>#DIV/0!</v>
      </c>
      <c r="H39" s="78"/>
      <c r="I39" s="70" t="e">
        <f t="shared" si="11"/>
        <v>#DIV/0!</v>
      </c>
      <c r="J39" s="78"/>
      <c r="K39" s="70" t="e">
        <f t="shared" si="12"/>
        <v>#DIV/0!</v>
      </c>
      <c r="L39" s="78"/>
      <c r="M39" s="70" t="e">
        <f t="shared" si="13"/>
        <v>#DIV/0!</v>
      </c>
      <c r="N39" s="78"/>
      <c r="O39" s="70" t="e">
        <f t="shared" si="14"/>
        <v>#DIV/0!</v>
      </c>
    </row>
    <row r="40" spans="1:15" s="20" customFormat="1" ht="15" customHeight="1">
      <c r="A40" s="80"/>
      <c r="B40" s="77"/>
      <c r="C40" s="78"/>
      <c r="D40" s="70" t="e">
        <f t="shared" si="9"/>
        <v>#DIV/0!</v>
      </c>
      <c r="E40" s="77"/>
      <c r="F40" s="78"/>
      <c r="G40" s="70" t="e">
        <f t="shared" si="10"/>
        <v>#DIV/0!</v>
      </c>
      <c r="H40" s="78"/>
      <c r="I40" s="70" t="e">
        <f t="shared" si="11"/>
        <v>#DIV/0!</v>
      </c>
      <c r="J40" s="78"/>
      <c r="K40" s="70" t="e">
        <f t="shared" si="12"/>
        <v>#DIV/0!</v>
      </c>
      <c r="L40" s="78"/>
      <c r="M40" s="70" t="e">
        <f t="shared" si="13"/>
        <v>#DIV/0!</v>
      </c>
      <c r="N40" s="78"/>
      <c r="O40" s="70" t="e">
        <f t="shared" si="14"/>
        <v>#DIV/0!</v>
      </c>
    </row>
    <row r="41" spans="1:15" ht="54" customHeight="1">
      <c r="A41" s="86" t="s">
        <v>31</v>
      </c>
      <c r="B41" s="69">
        <f>SUM(B42:B43)</f>
        <v>0</v>
      </c>
      <c r="C41" s="69">
        <f>SUM(C42:C43)</f>
        <v>0</v>
      </c>
      <c r="D41" s="70" t="e">
        <f t="shared" si="9"/>
        <v>#DIV/0!</v>
      </c>
      <c r="E41" s="69">
        <f>SUM(E42:E43)</f>
        <v>0</v>
      </c>
      <c r="F41" s="69">
        <f>SUM(F42:F43)</f>
        <v>0</v>
      </c>
      <c r="G41" s="70" t="e">
        <f t="shared" si="10"/>
        <v>#DIV/0!</v>
      </c>
      <c r="H41" s="69">
        <f>SUM(H42:H43)</f>
        <v>0</v>
      </c>
      <c r="I41" s="70" t="e">
        <f t="shared" si="11"/>
        <v>#DIV/0!</v>
      </c>
      <c r="J41" s="69">
        <f>SUM(J42:J43)</f>
        <v>0</v>
      </c>
      <c r="K41" s="70" t="e">
        <f t="shared" si="12"/>
        <v>#DIV/0!</v>
      </c>
      <c r="L41" s="69">
        <f>SUM(L42:L43)</f>
        <v>0</v>
      </c>
      <c r="M41" s="70" t="e">
        <f t="shared" si="13"/>
        <v>#DIV/0!</v>
      </c>
      <c r="N41" s="69">
        <f>SUM(N42:N43)</f>
        <v>0</v>
      </c>
      <c r="O41" s="70" t="e">
        <f t="shared" si="14"/>
        <v>#DIV/0!</v>
      </c>
    </row>
    <row r="42" spans="1:15" s="20" customFormat="1" ht="15" customHeight="1">
      <c r="A42" s="80" t="s">
        <v>61</v>
      </c>
      <c r="B42" s="77"/>
      <c r="C42" s="78"/>
      <c r="D42" s="70" t="e">
        <f t="shared" si="9"/>
        <v>#DIV/0!</v>
      </c>
      <c r="E42" s="77"/>
      <c r="F42" s="78"/>
      <c r="G42" s="70" t="e">
        <f t="shared" si="10"/>
        <v>#DIV/0!</v>
      </c>
      <c r="H42" s="78"/>
      <c r="I42" s="70" t="e">
        <f t="shared" si="11"/>
        <v>#DIV/0!</v>
      </c>
      <c r="J42" s="78"/>
      <c r="K42" s="70" t="e">
        <f t="shared" si="12"/>
        <v>#DIV/0!</v>
      </c>
      <c r="L42" s="78"/>
      <c r="M42" s="70" t="e">
        <f t="shared" si="13"/>
        <v>#DIV/0!</v>
      </c>
      <c r="N42" s="78"/>
      <c r="O42" s="70" t="e">
        <f t="shared" si="14"/>
        <v>#DIV/0!</v>
      </c>
    </row>
    <row r="43" spans="1:15" s="20" customFormat="1" ht="15" customHeight="1">
      <c r="A43" s="80" t="s">
        <v>61</v>
      </c>
      <c r="B43" s="77"/>
      <c r="C43" s="78"/>
      <c r="D43" s="70" t="e">
        <f t="shared" si="9"/>
        <v>#DIV/0!</v>
      </c>
      <c r="E43" s="77"/>
      <c r="F43" s="78"/>
      <c r="G43" s="70" t="e">
        <f t="shared" si="10"/>
        <v>#DIV/0!</v>
      </c>
      <c r="H43" s="78"/>
      <c r="I43" s="70" t="e">
        <f t="shared" si="11"/>
        <v>#DIV/0!</v>
      </c>
      <c r="J43" s="78"/>
      <c r="K43" s="70" t="e">
        <f t="shared" si="12"/>
        <v>#DIV/0!</v>
      </c>
      <c r="L43" s="78"/>
      <c r="M43" s="70" t="e">
        <f t="shared" si="13"/>
        <v>#DIV/0!</v>
      </c>
      <c r="N43" s="78"/>
      <c r="O43" s="70" t="e">
        <f t="shared" si="14"/>
        <v>#DIV/0!</v>
      </c>
    </row>
    <row r="44" spans="1:15" ht="16.5" customHeight="1">
      <c r="A44" s="86" t="s">
        <v>32</v>
      </c>
      <c r="B44" s="69">
        <f>SUM(B45:B46)</f>
        <v>0</v>
      </c>
      <c r="C44" s="69">
        <f>SUM(C45:C46)</f>
        <v>0</v>
      </c>
      <c r="D44" s="70" t="e">
        <f t="shared" si="9"/>
        <v>#DIV/0!</v>
      </c>
      <c r="E44" s="69">
        <f>SUM(E45:E46)</f>
        <v>0</v>
      </c>
      <c r="F44" s="69">
        <f>SUM(F45:F46)</f>
        <v>0</v>
      </c>
      <c r="G44" s="70" t="e">
        <f t="shared" si="10"/>
        <v>#DIV/0!</v>
      </c>
      <c r="H44" s="69">
        <f>SUM(H45:H46)</f>
        <v>0</v>
      </c>
      <c r="I44" s="70" t="e">
        <f t="shared" si="11"/>
        <v>#DIV/0!</v>
      </c>
      <c r="J44" s="69">
        <f>SUM(J45:J46)</f>
        <v>0</v>
      </c>
      <c r="K44" s="70" t="e">
        <f t="shared" si="12"/>
        <v>#DIV/0!</v>
      </c>
      <c r="L44" s="69">
        <f>SUM(L45:L46)</f>
        <v>0</v>
      </c>
      <c r="M44" s="70" t="e">
        <f t="shared" si="13"/>
        <v>#DIV/0!</v>
      </c>
      <c r="N44" s="69">
        <f>SUM(N45:N46)</f>
        <v>0</v>
      </c>
      <c r="O44" s="70" t="e">
        <f t="shared" si="14"/>
        <v>#DIV/0!</v>
      </c>
    </row>
    <row r="45" spans="1:15" s="20" customFormat="1" ht="15" customHeight="1">
      <c r="A45" s="80" t="s">
        <v>61</v>
      </c>
      <c r="B45" s="77"/>
      <c r="C45" s="78"/>
      <c r="D45" s="70" t="e">
        <f t="shared" si="9"/>
        <v>#DIV/0!</v>
      </c>
      <c r="E45" s="77"/>
      <c r="F45" s="78"/>
      <c r="G45" s="70" t="e">
        <f t="shared" si="10"/>
        <v>#DIV/0!</v>
      </c>
      <c r="H45" s="78"/>
      <c r="I45" s="70" t="e">
        <f t="shared" si="11"/>
        <v>#DIV/0!</v>
      </c>
      <c r="J45" s="78"/>
      <c r="K45" s="70" t="e">
        <f t="shared" si="12"/>
        <v>#DIV/0!</v>
      </c>
      <c r="L45" s="78"/>
      <c r="M45" s="70" t="e">
        <f t="shared" si="13"/>
        <v>#DIV/0!</v>
      </c>
      <c r="N45" s="78"/>
      <c r="O45" s="70" t="e">
        <f t="shared" si="14"/>
        <v>#DIV/0!</v>
      </c>
    </row>
    <row r="46" spans="1:15" s="20" customFormat="1" ht="15" customHeight="1">
      <c r="A46" s="80" t="s">
        <v>61</v>
      </c>
      <c r="B46" s="77"/>
      <c r="C46" s="78"/>
      <c r="D46" s="70" t="e">
        <f t="shared" si="9"/>
        <v>#DIV/0!</v>
      </c>
      <c r="E46" s="77"/>
      <c r="F46" s="78"/>
      <c r="G46" s="70" t="e">
        <f t="shared" si="10"/>
        <v>#DIV/0!</v>
      </c>
      <c r="H46" s="78"/>
      <c r="I46" s="70" t="e">
        <f t="shared" si="11"/>
        <v>#DIV/0!</v>
      </c>
      <c r="J46" s="78"/>
      <c r="K46" s="70" t="e">
        <f t="shared" si="12"/>
        <v>#DIV/0!</v>
      </c>
      <c r="L46" s="78"/>
      <c r="M46" s="70" t="e">
        <f t="shared" si="13"/>
        <v>#DIV/0!</v>
      </c>
      <c r="N46" s="78"/>
      <c r="O46" s="70" t="e">
        <f t="shared" si="14"/>
        <v>#DIV/0!</v>
      </c>
    </row>
    <row r="47" spans="1:15" ht="24.95" customHeight="1">
      <c r="A47" s="86" t="s">
        <v>33</v>
      </c>
      <c r="B47" s="69">
        <f>SUM(B48:B49)</f>
        <v>1904.8</v>
      </c>
      <c r="C47" s="69">
        <f>SUM(C48:C49)</f>
        <v>2149.4</v>
      </c>
      <c r="D47" s="70">
        <f t="shared" si="9"/>
        <v>112.8</v>
      </c>
      <c r="E47" s="69">
        <f>SUM(E48:E49)</f>
        <v>533.9</v>
      </c>
      <c r="F47" s="69">
        <f>SUM(F48:F49)</f>
        <v>644.6</v>
      </c>
      <c r="G47" s="70">
        <f t="shared" si="10"/>
        <v>120.7</v>
      </c>
      <c r="H47" s="69">
        <f>SUM(H48:H49)</f>
        <v>2343</v>
      </c>
      <c r="I47" s="70">
        <f t="shared" si="11"/>
        <v>109</v>
      </c>
      <c r="J47" s="69">
        <f>SUM(J48:J49)</f>
        <v>2578</v>
      </c>
      <c r="K47" s="70">
        <f t="shared" si="12"/>
        <v>110</v>
      </c>
      <c r="L47" s="69">
        <f>SUM(L48:L49)</f>
        <v>2861.5</v>
      </c>
      <c r="M47" s="70">
        <f t="shared" si="13"/>
        <v>111</v>
      </c>
      <c r="N47" s="69">
        <f>SUM(N48:N49)</f>
        <v>3204.9</v>
      </c>
      <c r="O47" s="70">
        <f t="shared" si="14"/>
        <v>112</v>
      </c>
    </row>
    <row r="48" spans="1:15" s="20" customFormat="1" ht="15" customHeight="1">
      <c r="A48" s="89" t="s">
        <v>83</v>
      </c>
      <c r="B48" s="77">
        <v>1904.8</v>
      </c>
      <c r="C48" s="78">
        <v>2149.4</v>
      </c>
      <c r="D48" s="70">
        <f t="shared" si="9"/>
        <v>112.8</v>
      </c>
      <c r="E48" s="77">
        <v>533.9</v>
      </c>
      <c r="F48" s="78">
        <v>644.6</v>
      </c>
      <c r="G48" s="70">
        <f t="shared" si="10"/>
        <v>120.7</v>
      </c>
      <c r="H48" s="78">
        <v>2343</v>
      </c>
      <c r="I48" s="70">
        <f t="shared" si="11"/>
        <v>109</v>
      </c>
      <c r="J48" s="78">
        <v>2578</v>
      </c>
      <c r="K48" s="70">
        <f t="shared" si="12"/>
        <v>110</v>
      </c>
      <c r="L48" s="78">
        <v>2861.5</v>
      </c>
      <c r="M48" s="70">
        <f t="shared" si="13"/>
        <v>111</v>
      </c>
      <c r="N48" s="78">
        <v>3204.9</v>
      </c>
      <c r="O48" s="70">
        <f t="shared" si="14"/>
        <v>112</v>
      </c>
    </row>
    <row r="49" spans="1:15" s="20" customFormat="1" ht="15" customHeight="1">
      <c r="A49" s="80" t="s">
        <v>61</v>
      </c>
      <c r="B49" s="77"/>
      <c r="C49" s="78"/>
      <c r="D49" s="70" t="e">
        <f t="shared" si="9"/>
        <v>#DIV/0!</v>
      </c>
      <c r="E49" s="77"/>
      <c r="F49" s="78"/>
      <c r="G49" s="70" t="e">
        <f t="shared" si="10"/>
        <v>#DIV/0!</v>
      </c>
      <c r="H49" s="78"/>
      <c r="I49" s="70" t="e">
        <f t="shared" si="11"/>
        <v>#DIV/0!</v>
      </c>
      <c r="J49" s="78"/>
      <c r="K49" s="70" t="e">
        <f t="shared" si="12"/>
        <v>#DIV/0!</v>
      </c>
      <c r="L49" s="78"/>
      <c r="M49" s="70" t="e">
        <f t="shared" si="13"/>
        <v>#DIV/0!</v>
      </c>
      <c r="N49" s="78"/>
      <c r="O49" s="70" t="e">
        <f t="shared" si="14"/>
        <v>#DIV/0!</v>
      </c>
    </row>
    <row r="50" spans="1:15" ht="19.5" customHeight="1">
      <c r="A50" s="86" t="s">
        <v>34</v>
      </c>
      <c r="B50" s="69">
        <f>SUM(B51:B52)</f>
        <v>0</v>
      </c>
      <c r="C50" s="69">
        <f>SUM(C51:C52)</f>
        <v>0</v>
      </c>
      <c r="D50" s="70" t="e">
        <f t="shared" si="9"/>
        <v>#DIV/0!</v>
      </c>
      <c r="E50" s="69">
        <f>SUM(E51:E52)</f>
        <v>0</v>
      </c>
      <c r="F50" s="69">
        <f>SUM(F51:F52)</f>
        <v>0</v>
      </c>
      <c r="G50" s="70" t="e">
        <f t="shared" si="10"/>
        <v>#DIV/0!</v>
      </c>
      <c r="H50" s="69">
        <f>SUM(H51:H52)</f>
        <v>0</v>
      </c>
      <c r="I50" s="70" t="e">
        <f t="shared" si="11"/>
        <v>#DIV/0!</v>
      </c>
      <c r="J50" s="69">
        <f>SUM(J51:J52)</f>
        <v>0</v>
      </c>
      <c r="K50" s="70" t="e">
        <f t="shared" si="12"/>
        <v>#DIV/0!</v>
      </c>
      <c r="L50" s="69">
        <f>SUM(L51:L52)</f>
        <v>0</v>
      </c>
      <c r="M50" s="70" t="e">
        <f t="shared" si="13"/>
        <v>#DIV/0!</v>
      </c>
      <c r="N50" s="69">
        <f>SUM(N51:N52)</f>
        <v>0</v>
      </c>
      <c r="O50" s="70" t="e">
        <f t="shared" si="14"/>
        <v>#DIV/0!</v>
      </c>
    </row>
    <row r="51" spans="1:15" s="20" customFormat="1" ht="15" customHeight="1">
      <c r="A51" s="80" t="s">
        <v>61</v>
      </c>
      <c r="B51" s="77"/>
      <c r="C51" s="78"/>
      <c r="D51" s="70" t="e">
        <f t="shared" si="9"/>
        <v>#DIV/0!</v>
      </c>
      <c r="E51" s="77"/>
      <c r="F51" s="78"/>
      <c r="G51" s="70" t="e">
        <f t="shared" si="10"/>
        <v>#DIV/0!</v>
      </c>
      <c r="H51" s="78"/>
      <c r="I51" s="70" t="e">
        <f t="shared" si="11"/>
        <v>#DIV/0!</v>
      </c>
      <c r="J51" s="78"/>
      <c r="K51" s="70" t="e">
        <f t="shared" si="12"/>
        <v>#DIV/0!</v>
      </c>
      <c r="L51" s="78"/>
      <c r="M51" s="70" t="e">
        <f t="shared" si="13"/>
        <v>#DIV/0!</v>
      </c>
      <c r="N51" s="78"/>
      <c r="O51" s="70" t="e">
        <f t="shared" si="14"/>
        <v>#DIV/0!</v>
      </c>
    </row>
    <row r="52" spans="1:15" s="20" customFormat="1" ht="15" customHeight="1">
      <c r="A52" s="80" t="s">
        <v>61</v>
      </c>
      <c r="B52" s="77"/>
      <c r="C52" s="78"/>
      <c r="D52" s="70" t="e">
        <f t="shared" si="9"/>
        <v>#DIV/0!</v>
      </c>
      <c r="E52" s="77"/>
      <c r="F52" s="78"/>
      <c r="G52" s="70" t="e">
        <f t="shared" si="10"/>
        <v>#DIV/0!</v>
      </c>
      <c r="H52" s="78"/>
      <c r="I52" s="70" t="e">
        <f t="shared" si="11"/>
        <v>#DIV/0!</v>
      </c>
      <c r="J52" s="78"/>
      <c r="K52" s="70" t="e">
        <f t="shared" si="12"/>
        <v>#DIV/0!</v>
      </c>
      <c r="L52" s="78"/>
      <c r="M52" s="70" t="e">
        <f t="shared" si="13"/>
        <v>#DIV/0!</v>
      </c>
      <c r="N52" s="78"/>
      <c r="O52" s="70" t="e">
        <f t="shared" si="14"/>
        <v>#DIV/0!</v>
      </c>
    </row>
    <row r="53" spans="1:15" ht="24.95" customHeight="1">
      <c r="A53" s="86" t="s">
        <v>35</v>
      </c>
      <c r="B53" s="69">
        <f>SUM(B54:B55)</f>
        <v>0</v>
      </c>
      <c r="C53" s="69">
        <f>SUM(C54:C55)</f>
        <v>0</v>
      </c>
      <c r="D53" s="70" t="e">
        <f t="shared" si="9"/>
        <v>#DIV/0!</v>
      </c>
      <c r="E53" s="69">
        <f>SUM(E54:E55)</f>
        <v>0</v>
      </c>
      <c r="F53" s="69">
        <f>SUM(F54:F55)</f>
        <v>0</v>
      </c>
      <c r="G53" s="70" t="e">
        <f t="shared" si="10"/>
        <v>#DIV/0!</v>
      </c>
      <c r="H53" s="69">
        <f>SUM(H54:H55)</f>
        <v>0</v>
      </c>
      <c r="I53" s="70" t="e">
        <f t="shared" si="11"/>
        <v>#DIV/0!</v>
      </c>
      <c r="J53" s="69">
        <f>SUM(J54:J55)</f>
        <v>0</v>
      </c>
      <c r="K53" s="70" t="e">
        <f t="shared" si="12"/>
        <v>#DIV/0!</v>
      </c>
      <c r="L53" s="69">
        <f>SUM(L54:L55)</f>
        <v>0</v>
      </c>
      <c r="M53" s="70" t="e">
        <f t="shared" si="13"/>
        <v>#DIV/0!</v>
      </c>
      <c r="N53" s="69">
        <f>SUM(N54:N55)</f>
        <v>0</v>
      </c>
      <c r="O53" s="70" t="e">
        <f t="shared" si="14"/>
        <v>#DIV/0!</v>
      </c>
    </row>
    <row r="54" spans="1:15" s="20" customFormat="1" ht="15" customHeight="1">
      <c r="A54" s="80" t="s">
        <v>61</v>
      </c>
      <c r="B54" s="77"/>
      <c r="C54" s="78"/>
      <c r="D54" s="70" t="e">
        <f t="shared" si="9"/>
        <v>#DIV/0!</v>
      </c>
      <c r="E54" s="77"/>
      <c r="F54" s="78"/>
      <c r="G54" s="70" t="e">
        <f t="shared" si="10"/>
        <v>#DIV/0!</v>
      </c>
      <c r="H54" s="78"/>
      <c r="I54" s="70" t="e">
        <f t="shared" si="11"/>
        <v>#DIV/0!</v>
      </c>
      <c r="J54" s="78"/>
      <c r="K54" s="70" t="e">
        <f t="shared" si="12"/>
        <v>#DIV/0!</v>
      </c>
      <c r="L54" s="78"/>
      <c r="M54" s="70" t="e">
        <f t="shared" si="13"/>
        <v>#DIV/0!</v>
      </c>
      <c r="N54" s="78"/>
      <c r="O54" s="70" t="e">
        <f t="shared" si="14"/>
        <v>#DIV/0!</v>
      </c>
    </row>
    <row r="55" spans="1:15" s="20" customFormat="1" ht="15" customHeight="1">
      <c r="A55" s="80" t="s">
        <v>61</v>
      </c>
      <c r="B55" s="77"/>
      <c r="C55" s="78"/>
      <c r="D55" s="70" t="e">
        <f t="shared" si="9"/>
        <v>#DIV/0!</v>
      </c>
      <c r="E55" s="77"/>
      <c r="F55" s="78"/>
      <c r="G55" s="70" t="e">
        <f t="shared" si="10"/>
        <v>#DIV/0!</v>
      </c>
      <c r="H55" s="78"/>
      <c r="I55" s="70" t="e">
        <f t="shared" si="11"/>
        <v>#DIV/0!</v>
      </c>
      <c r="J55" s="78"/>
      <c r="K55" s="70" t="e">
        <f t="shared" si="12"/>
        <v>#DIV/0!</v>
      </c>
      <c r="L55" s="78"/>
      <c r="M55" s="70" t="e">
        <f t="shared" si="13"/>
        <v>#DIV/0!</v>
      </c>
      <c r="N55" s="78"/>
      <c r="O55" s="70" t="e">
        <f t="shared" si="14"/>
        <v>#DIV/0!</v>
      </c>
    </row>
    <row r="56" spans="1:15" ht="24.95" customHeight="1">
      <c r="A56" s="86" t="s">
        <v>36</v>
      </c>
      <c r="B56" s="69">
        <f>SUM(B57:B58)</f>
        <v>0</v>
      </c>
      <c r="C56" s="69">
        <f>SUM(C57:C58)</f>
        <v>0</v>
      </c>
      <c r="D56" s="70" t="e">
        <f t="shared" si="9"/>
        <v>#DIV/0!</v>
      </c>
      <c r="E56" s="69">
        <f>SUM(E57:E58)</f>
        <v>0</v>
      </c>
      <c r="F56" s="69">
        <f>SUM(F57:F58)</f>
        <v>0</v>
      </c>
      <c r="G56" s="70" t="e">
        <f t="shared" si="10"/>
        <v>#DIV/0!</v>
      </c>
      <c r="H56" s="69">
        <f>SUM(H57:H58)</f>
        <v>0</v>
      </c>
      <c r="I56" s="70" t="e">
        <f t="shared" si="11"/>
        <v>#DIV/0!</v>
      </c>
      <c r="J56" s="69">
        <f>SUM(J57:J58)</f>
        <v>0</v>
      </c>
      <c r="K56" s="70" t="e">
        <f t="shared" si="12"/>
        <v>#DIV/0!</v>
      </c>
      <c r="L56" s="69">
        <f>SUM(L57:L58)</f>
        <v>0</v>
      </c>
      <c r="M56" s="70" t="e">
        <f t="shared" si="13"/>
        <v>#DIV/0!</v>
      </c>
      <c r="N56" s="69">
        <f>SUM(N57:N58)</f>
        <v>0</v>
      </c>
      <c r="O56" s="70" t="e">
        <f t="shared" si="14"/>
        <v>#DIV/0!</v>
      </c>
    </row>
    <row r="57" spans="1:15" s="20" customFormat="1" ht="15" customHeight="1">
      <c r="A57" s="80" t="s">
        <v>61</v>
      </c>
      <c r="B57" s="77"/>
      <c r="C57" s="78"/>
      <c r="D57" s="70" t="e">
        <f t="shared" si="9"/>
        <v>#DIV/0!</v>
      </c>
      <c r="E57" s="77"/>
      <c r="F57" s="78"/>
      <c r="G57" s="70" t="e">
        <f t="shared" si="10"/>
        <v>#DIV/0!</v>
      </c>
      <c r="H57" s="78"/>
      <c r="I57" s="70" t="e">
        <f t="shared" si="11"/>
        <v>#DIV/0!</v>
      </c>
      <c r="J57" s="78"/>
      <c r="K57" s="70" t="e">
        <f t="shared" si="12"/>
        <v>#DIV/0!</v>
      </c>
      <c r="L57" s="78"/>
      <c r="M57" s="70" t="e">
        <f t="shared" si="13"/>
        <v>#DIV/0!</v>
      </c>
      <c r="N57" s="78"/>
      <c r="O57" s="70" t="e">
        <f t="shared" si="14"/>
        <v>#DIV/0!</v>
      </c>
    </row>
    <row r="58" spans="1:15" s="20" customFormat="1" ht="15" customHeight="1">
      <c r="A58" s="80" t="s">
        <v>61</v>
      </c>
      <c r="B58" s="77"/>
      <c r="C58" s="78"/>
      <c r="D58" s="70" t="e">
        <f t="shared" si="9"/>
        <v>#DIV/0!</v>
      </c>
      <c r="E58" s="77"/>
      <c r="F58" s="78"/>
      <c r="G58" s="70" t="e">
        <f t="shared" si="10"/>
        <v>#DIV/0!</v>
      </c>
      <c r="H58" s="78"/>
      <c r="I58" s="70" t="e">
        <f t="shared" si="11"/>
        <v>#DIV/0!</v>
      </c>
      <c r="J58" s="78"/>
      <c r="K58" s="70" t="e">
        <f t="shared" si="12"/>
        <v>#DIV/0!</v>
      </c>
      <c r="L58" s="78"/>
      <c r="M58" s="70" t="e">
        <f t="shared" si="13"/>
        <v>#DIV/0!</v>
      </c>
      <c r="N58" s="78"/>
      <c r="O58" s="70" t="e">
        <f t="shared" si="14"/>
        <v>#DIV/0!</v>
      </c>
    </row>
    <row r="59" spans="1:15" ht="24.95" customHeight="1">
      <c r="A59" s="86" t="s">
        <v>3</v>
      </c>
      <c r="B59" s="69">
        <f>SUM(B60:B61)</f>
        <v>0</v>
      </c>
      <c r="C59" s="69">
        <f>SUM(C60:C61)</f>
        <v>0</v>
      </c>
      <c r="D59" s="70" t="e">
        <f t="shared" ref="D59:D90" si="15">ROUND(C59/B59*100,1)</f>
        <v>#DIV/0!</v>
      </c>
      <c r="E59" s="69">
        <f>SUM(E60:E61)</f>
        <v>0</v>
      </c>
      <c r="F59" s="69">
        <f>SUM(F60:F61)</f>
        <v>0</v>
      </c>
      <c r="G59" s="70" t="e">
        <f t="shared" ref="G59:G90" si="16">ROUND(F59/E59*100,1)</f>
        <v>#DIV/0!</v>
      </c>
      <c r="H59" s="69">
        <f>SUM(H60:H61)</f>
        <v>0</v>
      </c>
      <c r="I59" s="70" t="e">
        <f t="shared" ref="I59:I90" si="17">ROUND(H59/C59*100,1)</f>
        <v>#DIV/0!</v>
      </c>
      <c r="J59" s="69">
        <f>SUM(J60:J61)</f>
        <v>0</v>
      </c>
      <c r="K59" s="70" t="e">
        <f t="shared" ref="K59:K90" si="18">ROUND(J59/H59*100,1)</f>
        <v>#DIV/0!</v>
      </c>
      <c r="L59" s="69">
        <f>SUM(L60:L61)</f>
        <v>0</v>
      </c>
      <c r="M59" s="70" t="e">
        <f t="shared" ref="M59:M90" si="19">ROUND(L59/J59*100,1)</f>
        <v>#DIV/0!</v>
      </c>
      <c r="N59" s="69">
        <f>SUM(N60:N61)</f>
        <v>0</v>
      </c>
      <c r="O59" s="70" t="e">
        <f t="shared" ref="O59:O90" si="20">ROUND(N59/L59*100,1)</f>
        <v>#DIV/0!</v>
      </c>
    </row>
    <row r="60" spans="1:15" s="20" customFormat="1" ht="15" customHeight="1">
      <c r="A60" s="80" t="s">
        <v>61</v>
      </c>
      <c r="B60" s="77"/>
      <c r="C60" s="78"/>
      <c r="D60" s="70" t="e">
        <f t="shared" si="15"/>
        <v>#DIV/0!</v>
      </c>
      <c r="E60" s="77"/>
      <c r="F60" s="78"/>
      <c r="G60" s="70" t="e">
        <f t="shared" si="16"/>
        <v>#DIV/0!</v>
      </c>
      <c r="H60" s="78"/>
      <c r="I60" s="70" t="e">
        <f t="shared" si="17"/>
        <v>#DIV/0!</v>
      </c>
      <c r="J60" s="78"/>
      <c r="K60" s="70" t="e">
        <f t="shared" si="18"/>
        <v>#DIV/0!</v>
      </c>
      <c r="L60" s="78"/>
      <c r="M60" s="70" t="e">
        <f t="shared" si="19"/>
        <v>#DIV/0!</v>
      </c>
      <c r="N60" s="78"/>
      <c r="O60" s="70" t="e">
        <f t="shared" si="20"/>
        <v>#DIV/0!</v>
      </c>
    </row>
    <row r="61" spans="1:15" s="20" customFormat="1" ht="15" customHeight="1">
      <c r="A61" s="80" t="s">
        <v>61</v>
      </c>
      <c r="B61" s="77"/>
      <c r="C61" s="78"/>
      <c r="D61" s="70" t="e">
        <f t="shared" si="15"/>
        <v>#DIV/0!</v>
      </c>
      <c r="E61" s="77"/>
      <c r="F61" s="78"/>
      <c r="G61" s="70" t="e">
        <f t="shared" si="16"/>
        <v>#DIV/0!</v>
      </c>
      <c r="H61" s="78"/>
      <c r="I61" s="70" t="e">
        <f t="shared" si="17"/>
        <v>#DIV/0!</v>
      </c>
      <c r="J61" s="78"/>
      <c r="K61" s="70" t="e">
        <f t="shared" si="18"/>
        <v>#DIV/0!</v>
      </c>
      <c r="L61" s="78"/>
      <c r="M61" s="70" t="e">
        <f t="shared" si="19"/>
        <v>#DIV/0!</v>
      </c>
      <c r="N61" s="78"/>
      <c r="O61" s="70" t="e">
        <f t="shared" si="20"/>
        <v>#DIV/0!</v>
      </c>
    </row>
    <row r="62" spans="1:15" ht="24.95" customHeight="1">
      <c r="A62" s="86" t="s">
        <v>37</v>
      </c>
      <c r="B62" s="69">
        <f>SUM(B63:B64)</f>
        <v>0</v>
      </c>
      <c r="C62" s="69">
        <f>SUM(C63:C64)</f>
        <v>0</v>
      </c>
      <c r="D62" s="70" t="e">
        <f t="shared" si="15"/>
        <v>#DIV/0!</v>
      </c>
      <c r="E62" s="69">
        <f>SUM(E63:E64)</f>
        <v>0</v>
      </c>
      <c r="F62" s="69">
        <f>SUM(F63:F64)</f>
        <v>0</v>
      </c>
      <c r="G62" s="70" t="e">
        <f t="shared" si="16"/>
        <v>#DIV/0!</v>
      </c>
      <c r="H62" s="69">
        <f>SUM(H63:H64)</f>
        <v>0</v>
      </c>
      <c r="I62" s="70" t="e">
        <f t="shared" si="17"/>
        <v>#DIV/0!</v>
      </c>
      <c r="J62" s="69">
        <f>SUM(J63:J64)</f>
        <v>0</v>
      </c>
      <c r="K62" s="70" t="e">
        <f t="shared" si="18"/>
        <v>#DIV/0!</v>
      </c>
      <c r="L62" s="69">
        <f>SUM(L63:L64)</f>
        <v>0</v>
      </c>
      <c r="M62" s="70" t="e">
        <f t="shared" si="19"/>
        <v>#DIV/0!</v>
      </c>
      <c r="N62" s="69">
        <f>SUM(N63:N64)</f>
        <v>0</v>
      </c>
      <c r="O62" s="70" t="e">
        <f t="shared" si="20"/>
        <v>#DIV/0!</v>
      </c>
    </row>
    <row r="63" spans="1:15" s="20" customFormat="1" ht="15" customHeight="1">
      <c r="A63" s="80" t="s">
        <v>61</v>
      </c>
      <c r="B63" s="77"/>
      <c r="C63" s="78"/>
      <c r="D63" s="70" t="e">
        <f t="shared" si="15"/>
        <v>#DIV/0!</v>
      </c>
      <c r="E63" s="77"/>
      <c r="F63" s="78"/>
      <c r="G63" s="70" t="e">
        <f t="shared" si="16"/>
        <v>#DIV/0!</v>
      </c>
      <c r="H63" s="78"/>
      <c r="I63" s="70" t="e">
        <f t="shared" si="17"/>
        <v>#DIV/0!</v>
      </c>
      <c r="J63" s="78"/>
      <c r="K63" s="70" t="e">
        <f t="shared" si="18"/>
        <v>#DIV/0!</v>
      </c>
      <c r="L63" s="78"/>
      <c r="M63" s="70" t="e">
        <f t="shared" si="19"/>
        <v>#DIV/0!</v>
      </c>
      <c r="N63" s="78"/>
      <c r="O63" s="70" t="e">
        <f t="shared" si="20"/>
        <v>#DIV/0!</v>
      </c>
    </row>
    <row r="64" spans="1:15" s="20" customFormat="1" ht="15" customHeight="1">
      <c r="A64" s="80" t="s">
        <v>61</v>
      </c>
      <c r="B64" s="77"/>
      <c r="C64" s="78"/>
      <c r="D64" s="70" t="e">
        <f t="shared" si="15"/>
        <v>#DIV/0!</v>
      </c>
      <c r="E64" s="77"/>
      <c r="F64" s="78"/>
      <c r="G64" s="70" t="e">
        <f t="shared" si="16"/>
        <v>#DIV/0!</v>
      </c>
      <c r="H64" s="78"/>
      <c r="I64" s="70" t="e">
        <f t="shared" si="17"/>
        <v>#DIV/0!</v>
      </c>
      <c r="J64" s="78"/>
      <c r="K64" s="70" t="e">
        <f t="shared" si="18"/>
        <v>#DIV/0!</v>
      </c>
      <c r="L64" s="78"/>
      <c r="M64" s="70" t="e">
        <f t="shared" si="19"/>
        <v>#DIV/0!</v>
      </c>
      <c r="N64" s="78"/>
      <c r="O64" s="70" t="e">
        <f t="shared" si="20"/>
        <v>#DIV/0!</v>
      </c>
    </row>
    <row r="65" spans="1:15" ht="18.75" customHeight="1">
      <c r="A65" s="86" t="s">
        <v>38</v>
      </c>
      <c r="B65" s="69">
        <f>SUM(B66:B67)</f>
        <v>0</v>
      </c>
      <c r="C65" s="69">
        <f>SUM(C66:C67)</f>
        <v>0</v>
      </c>
      <c r="D65" s="70" t="e">
        <f t="shared" si="15"/>
        <v>#DIV/0!</v>
      </c>
      <c r="E65" s="69">
        <f>SUM(E66:E67)</f>
        <v>0</v>
      </c>
      <c r="F65" s="69">
        <f>SUM(F66:F67)</f>
        <v>0</v>
      </c>
      <c r="G65" s="70" t="e">
        <f t="shared" si="16"/>
        <v>#DIV/0!</v>
      </c>
      <c r="H65" s="69">
        <f>SUM(H66:H67)</f>
        <v>0</v>
      </c>
      <c r="I65" s="70" t="e">
        <f t="shared" si="17"/>
        <v>#DIV/0!</v>
      </c>
      <c r="J65" s="69">
        <f>SUM(J66:J67)</f>
        <v>0</v>
      </c>
      <c r="K65" s="70" t="e">
        <f t="shared" si="18"/>
        <v>#DIV/0!</v>
      </c>
      <c r="L65" s="69">
        <f>SUM(L66:L67)</f>
        <v>0</v>
      </c>
      <c r="M65" s="70" t="e">
        <f t="shared" si="19"/>
        <v>#DIV/0!</v>
      </c>
      <c r="N65" s="69">
        <f>SUM(N66:N67)</f>
        <v>0</v>
      </c>
      <c r="O65" s="70" t="e">
        <f t="shared" si="20"/>
        <v>#DIV/0!</v>
      </c>
    </row>
    <row r="66" spans="1:15" s="20" customFormat="1" ht="15" customHeight="1">
      <c r="A66" s="80" t="s">
        <v>61</v>
      </c>
      <c r="B66" s="77"/>
      <c r="C66" s="78"/>
      <c r="D66" s="70" t="e">
        <f t="shared" si="15"/>
        <v>#DIV/0!</v>
      </c>
      <c r="E66" s="77"/>
      <c r="F66" s="78"/>
      <c r="G66" s="70" t="e">
        <f t="shared" si="16"/>
        <v>#DIV/0!</v>
      </c>
      <c r="H66" s="78"/>
      <c r="I66" s="70" t="e">
        <f t="shared" si="17"/>
        <v>#DIV/0!</v>
      </c>
      <c r="J66" s="78"/>
      <c r="K66" s="70" t="e">
        <f t="shared" si="18"/>
        <v>#DIV/0!</v>
      </c>
      <c r="L66" s="78"/>
      <c r="M66" s="70" t="e">
        <f t="shared" si="19"/>
        <v>#DIV/0!</v>
      </c>
      <c r="N66" s="78"/>
      <c r="O66" s="70" t="e">
        <f t="shared" si="20"/>
        <v>#DIV/0!</v>
      </c>
    </row>
    <row r="67" spans="1:15" s="20" customFormat="1" ht="15" customHeight="1">
      <c r="A67" s="80" t="s">
        <v>61</v>
      </c>
      <c r="B67" s="77"/>
      <c r="C67" s="78"/>
      <c r="D67" s="70" t="e">
        <f t="shared" si="15"/>
        <v>#DIV/0!</v>
      </c>
      <c r="E67" s="77"/>
      <c r="F67" s="78"/>
      <c r="G67" s="70" t="e">
        <f t="shared" si="16"/>
        <v>#DIV/0!</v>
      </c>
      <c r="H67" s="78"/>
      <c r="I67" s="70" t="e">
        <f t="shared" si="17"/>
        <v>#DIV/0!</v>
      </c>
      <c r="J67" s="78"/>
      <c r="K67" s="70" t="e">
        <f t="shared" si="18"/>
        <v>#DIV/0!</v>
      </c>
      <c r="L67" s="78"/>
      <c r="M67" s="70" t="e">
        <f t="shared" si="19"/>
        <v>#DIV/0!</v>
      </c>
      <c r="N67" s="78"/>
      <c r="O67" s="70" t="e">
        <f t="shared" si="20"/>
        <v>#DIV/0!</v>
      </c>
    </row>
    <row r="68" spans="1:15" ht="24.95" customHeight="1">
      <c r="A68" s="86" t="s">
        <v>39</v>
      </c>
      <c r="B68" s="69">
        <f>SUM(B69:B70)</f>
        <v>0</v>
      </c>
      <c r="C68" s="69">
        <f>SUM(C69:C70)</f>
        <v>0</v>
      </c>
      <c r="D68" s="70" t="e">
        <f t="shared" si="15"/>
        <v>#DIV/0!</v>
      </c>
      <c r="E68" s="69">
        <f>SUM(E69:E70)</f>
        <v>0</v>
      </c>
      <c r="F68" s="69">
        <f>SUM(F69:F70)</f>
        <v>0</v>
      </c>
      <c r="G68" s="70" t="e">
        <f t="shared" si="16"/>
        <v>#DIV/0!</v>
      </c>
      <c r="H68" s="69">
        <f>SUM(H69:H70)</f>
        <v>0</v>
      </c>
      <c r="I68" s="70" t="e">
        <f t="shared" si="17"/>
        <v>#DIV/0!</v>
      </c>
      <c r="J68" s="69">
        <f>SUM(J69:J70)</f>
        <v>0</v>
      </c>
      <c r="K68" s="70" t="e">
        <f t="shared" si="18"/>
        <v>#DIV/0!</v>
      </c>
      <c r="L68" s="69">
        <f>SUM(L69:L70)</f>
        <v>0</v>
      </c>
      <c r="M68" s="70" t="e">
        <f t="shared" si="19"/>
        <v>#DIV/0!</v>
      </c>
      <c r="N68" s="69">
        <f>SUM(N69:N70)</f>
        <v>0</v>
      </c>
      <c r="O68" s="70" t="e">
        <f t="shared" si="20"/>
        <v>#DIV/0!</v>
      </c>
    </row>
    <row r="69" spans="1:15" s="20" customFormat="1" ht="15" customHeight="1">
      <c r="A69" s="80" t="s">
        <v>61</v>
      </c>
      <c r="B69" s="77"/>
      <c r="C69" s="78"/>
      <c r="D69" s="70" t="e">
        <f t="shared" si="15"/>
        <v>#DIV/0!</v>
      </c>
      <c r="E69" s="77"/>
      <c r="F69" s="78"/>
      <c r="G69" s="70" t="e">
        <f t="shared" si="16"/>
        <v>#DIV/0!</v>
      </c>
      <c r="H69" s="78"/>
      <c r="I69" s="70" t="e">
        <f t="shared" si="17"/>
        <v>#DIV/0!</v>
      </c>
      <c r="J69" s="78"/>
      <c r="K69" s="70" t="e">
        <f t="shared" si="18"/>
        <v>#DIV/0!</v>
      </c>
      <c r="L69" s="78"/>
      <c r="M69" s="70" t="e">
        <f t="shared" si="19"/>
        <v>#DIV/0!</v>
      </c>
      <c r="N69" s="78"/>
      <c r="O69" s="70" t="e">
        <f t="shared" si="20"/>
        <v>#DIV/0!</v>
      </c>
    </row>
    <row r="70" spans="1:15" s="20" customFormat="1" ht="15" customHeight="1">
      <c r="A70" s="80" t="s">
        <v>61</v>
      </c>
      <c r="B70" s="77"/>
      <c r="C70" s="78"/>
      <c r="D70" s="70" t="e">
        <f t="shared" si="15"/>
        <v>#DIV/0!</v>
      </c>
      <c r="E70" s="77"/>
      <c r="F70" s="78"/>
      <c r="G70" s="70" t="e">
        <f t="shared" si="16"/>
        <v>#DIV/0!</v>
      </c>
      <c r="H70" s="78"/>
      <c r="I70" s="70" t="e">
        <f t="shared" si="17"/>
        <v>#DIV/0!</v>
      </c>
      <c r="J70" s="78"/>
      <c r="K70" s="70" t="e">
        <f t="shared" si="18"/>
        <v>#DIV/0!</v>
      </c>
      <c r="L70" s="78"/>
      <c r="M70" s="70" t="e">
        <f t="shared" si="19"/>
        <v>#DIV/0!</v>
      </c>
      <c r="N70" s="78"/>
      <c r="O70" s="70" t="e">
        <f t="shared" si="20"/>
        <v>#DIV/0!</v>
      </c>
    </row>
    <row r="71" spans="1:15" ht="24.95" customHeight="1">
      <c r="A71" s="86" t="s">
        <v>40</v>
      </c>
      <c r="B71" s="69">
        <f>SUM(B72:B73)</f>
        <v>0</v>
      </c>
      <c r="C71" s="69">
        <f>SUM(C72:C73)</f>
        <v>0</v>
      </c>
      <c r="D71" s="70" t="e">
        <f t="shared" si="15"/>
        <v>#DIV/0!</v>
      </c>
      <c r="E71" s="69">
        <f>SUM(E72:E73)</f>
        <v>0</v>
      </c>
      <c r="F71" s="69">
        <f>SUM(F72:F73)</f>
        <v>0</v>
      </c>
      <c r="G71" s="70" t="e">
        <f t="shared" si="16"/>
        <v>#DIV/0!</v>
      </c>
      <c r="H71" s="69">
        <f>SUM(H72:H73)</f>
        <v>0</v>
      </c>
      <c r="I71" s="70" t="e">
        <f t="shared" si="17"/>
        <v>#DIV/0!</v>
      </c>
      <c r="J71" s="69">
        <f>SUM(J72:J73)</f>
        <v>0</v>
      </c>
      <c r="K71" s="70" t="e">
        <f t="shared" si="18"/>
        <v>#DIV/0!</v>
      </c>
      <c r="L71" s="69">
        <f>SUM(L72:L73)</f>
        <v>0</v>
      </c>
      <c r="M71" s="70" t="e">
        <f t="shared" si="19"/>
        <v>#DIV/0!</v>
      </c>
      <c r="N71" s="69">
        <f>SUM(N72:N73)</f>
        <v>0</v>
      </c>
      <c r="O71" s="70" t="e">
        <f t="shared" si="20"/>
        <v>#DIV/0!</v>
      </c>
    </row>
    <row r="72" spans="1:15" s="20" customFormat="1" ht="15" customHeight="1">
      <c r="A72" s="80" t="s">
        <v>61</v>
      </c>
      <c r="B72" s="77"/>
      <c r="C72" s="78"/>
      <c r="D72" s="70" t="e">
        <f t="shared" si="15"/>
        <v>#DIV/0!</v>
      </c>
      <c r="E72" s="77"/>
      <c r="F72" s="78"/>
      <c r="G72" s="70" t="e">
        <f t="shared" si="16"/>
        <v>#DIV/0!</v>
      </c>
      <c r="H72" s="78"/>
      <c r="I72" s="70" t="e">
        <f t="shared" si="17"/>
        <v>#DIV/0!</v>
      </c>
      <c r="J72" s="78"/>
      <c r="K72" s="70" t="e">
        <f t="shared" si="18"/>
        <v>#DIV/0!</v>
      </c>
      <c r="L72" s="78"/>
      <c r="M72" s="70" t="e">
        <f t="shared" si="19"/>
        <v>#DIV/0!</v>
      </c>
      <c r="N72" s="78"/>
      <c r="O72" s="70" t="e">
        <f t="shared" si="20"/>
        <v>#DIV/0!</v>
      </c>
    </row>
    <row r="73" spans="1:15" s="20" customFormat="1" ht="15" customHeight="1">
      <c r="A73" s="80" t="s">
        <v>61</v>
      </c>
      <c r="B73" s="77"/>
      <c r="C73" s="78"/>
      <c r="D73" s="70" t="e">
        <f t="shared" si="15"/>
        <v>#DIV/0!</v>
      </c>
      <c r="E73" s="77"/>
      <c r="F73" s="78"/>
      <c r="G73" s="70" t="e">
        <f t="shared" si="16"/>
        <v>#DIV/0!</v>
      </c>
      <c r="H73" s="78"/>
      <c r="I73" s="70" t="e">
        <f t="shared" si="17"/>
        <v>#DIV/0!</v>
      </c>
      <c r="J73" s="78"/>
      <c r="K73" s="70" t="e">
        <f t="shared" si="18"/>
        <v>#DIV/0!</v>
      </c>
      <c r="L73" s="78"/>
      <c r="M73" s="70" t="e">
        <f t="shared" si="19"/>
        <v>#DIV/0!</v>
      </c>
      <c r="N73" s="78"/>
      <c r="O73" s="70" t="e">
        <f t="shared" si="20"/>
        <v>#DIV/0!</v>
      </c>
    </row>
    <row r="74" spans="1:15" ht="15.75" customHeight="1">
      <c r="A74" s="86" t="s">
        <v>41</v>
      </c>
      <c r="B74" s="69">
        <f>SUM(B75:B76)</f>
        <v>0</v>
      </c>
      <c r="C74" s="69">
        <f>SUM(C75:C76)</f>
        <v>0</v>
      </c>
      <c r="D74" s="70" t="e">
        <f t="shared" si="15"/>
        <v>#DIV/0!</v>
      </c>
      <c r="E74" s="69">
        <f>SUM(E75:E76)</f>
        <v>0</v>
      </c>
      <c r="F74" s="69">
        <f>SUM(F75:F76)</f>
        <v>0</v>
      </c>
      <c r="G74" s="70" t="e">
        <f t="shared" si="16"/>
        <v>#DIV/0!</v>
      </c>
      <c r="H74" s="69">
        <f>SUM(H75:H76)</f>
        <v>0</v>
      </c>
      <c r="I74" s="70" t="e">
        <f t="shared" si="17"/>
        <v>#DIV/0!</v>
      </c>
      <c r="J74" s="69">
        <f>SUM(J75:J76)</f>
        <v>0</v>
      </c>
      <c r="K74" s="70" t="e">
        <f t="shared" si="18"/>
        <v>#DIV/0!</v>
      </c>
      <c r="L74" s="69">
        <f>SUM(L75:L76)</f>
        <v>0</v>
      </c>
      <c r="M74" s="70" t="e">
        <f t="shared" si="19"/>
        <v>#DIV/0!</v>
      </c>
      <c r="N74" s="69">
        <f>SUM(N75:N76)</f>
        <v>0</v>
      </c>
      <c r="O74" s="70" t="e">
        <f t="shared" si="20"/>
        <v>#DIV/0!</v>
      </c>
    </row>
    <row r="75" spans="1:15" s="20" customFormat="1" ht="15" customHeight="1">
      <c r="A75" s="80" t="s">
        <v>61</v>
      </c>
      <c r="B75" s="77"/>
      <c r="C75" s="78"/>
      <c r="D75" s="70" t="e">
        <f t="shared" si="15"/>
        <v>#DIV/0!</v>
      </c>
      <c r="E75" s="77"/>
      <c r="F75" s="78"/>
      <c r="G75" s="70" t="e">
        <f t="shared" si="16"/>
        <v>#DIV/0!</v>
      </c>
      <c r="H75" s="78"/>
      <c r="I75" s="70" t="e">
        <f t="shared" si="17"/>
        <v>#DIV/0!</v>
      </c>
      <c r="J75" s="78"/>
      <c r="K75" s="70" t="e">
        <f t="shared" si="18"/>
        <v>#DIV/0!</v>
      </c>
      <c r="L75" s="78"/>
      <c r="M75" s="70" t="e">
        <f t="shared" si="19"/>
        <v>#DIV/0!</v>
      </c>
      <c r="N75" s="78"/>
      <c r="O75" s="70" t="e">
        <f t="shared" si="20"/>
        <v>#DIV/0!</v>
      </c>
    </row>
    <row r="76" spans="1:15" s="20" customFormat="1" ht="15" customHeight="1">
      <c r="A76" s="80" t="s">
        <v>61</v>
      </c>
      <c r="B76" s="77"/>
      <c r="C76" s="78"/>
      <c r="D76" s="70" t="e">
        <f t="shared" si="15"/>
        <v>#DIV/0!</v>
      </c>
      <c r="E76" s="77"/>
      <c r="F76" s="78"/>
      <c r="G76" s="70" t="e">
        <f t="shared" si="16"/>
        <v>#DIV/0!</v>
      </c>
      <c r="H76" s="78"/>
      <c r="I76" s="70" t="e">
        <f t="shared" si="17"/>
        <v>#DIV/0!</v>
      </c>
      <c r="J76" s="78"/>
      <c r="K76" s="70" t="e">
        <f t="shared" si="18"/>
        <v>#DIV/0!</v>
      </c>
      <c r="L76" s="78"/>
      <c r="M76" s="70" t="e">
        <f t="shared" si="19"/>
        <v>#DIV/0!</v>
      </c>
      <c r="N76" s="78"/>
      <c r="O76" s="70" t="e">
        <f t="shared" si="20"/>
        <v>#DIV/0!</v>
      </c>
    </row>
    <row r="77" spans="1:15" ht="24.95" customHeight="1">
      <c r="A77" s="86" t="s">
        <v>42</v>
      </c>
      <c r="B77" s="69">
        <f>SUM(B78:B79)</f>
        <v>0</v>
      </c>
      <c r="C77" s="69">
        <f>SUM(C78:C79)</f>
        <v>0</v>
      </c>
      <c r="D77" s="70" t="e">
        <f t="shared" si="15"/>
        <v>#DIV/0!</v>
      </c>
      <c r="E77" s="69">
        <f>SUM(E78:E79)</f>
        <v>0</v>
      </c>
      <c r="F77" s="69">
        <f>SUM(F78:F79)</f>
        <v>0</v>
      </c>
      <c r="G77" s="70" t="e">
        <f t="shared" si="16"/>
        <v>#DIV/0!</v>
      </c>
      <c r="H77" s="69">
        <f>SUM(H78:H79)</f>
        <v>0</v>
      </c>
      <c r="I77" s="70" t="e">
        <f t="shared" si="17"/>
        <v>#DIV/0!</v>
      </c>
      <c r="J77" s="69">
        <f>SUM(J78:J79)</f>
        <v>0</v>
      </c>
      <c r="K77" s="70" t="e">
        <f t="shared" si="18"/>
        <v>#DIV/0!</v>
      </c>
      <c r="L77" s="69">
        <f>SUM(L78:L79)</f>
        <v>0</v>
      </c>
      <c r="M77" s="70" t="e">
        <f t="shared" si="19"/>
        <v>#DIV/0!</v>
      </c>
      <c r="N77" s="69">
        <f>SUM(N78:N79)</f>
        <v>0</v>
      </c>
      <c r="O77" s="70" t="e">
        <f t="shared" si="20"/>
        <v>#DIV/0!</v>
      </c>
    </row>
    <row r="78" spans="1:15" s="20" customFormat="1" ht="15" customHeight="1">
      <c r="A78" s="80" t="s">
        <v>61</v>
      </c>
      <c r="B78" s="77"/>
      <c r="C78" s="78"/>
      <c r="D78" s="70" t="e">
        <f t="shared" si="15"/>
        <v>#DIV/0!</v>
      </c>
      <c r="E78" s="77"/>
      <c r="F78" s="78"/>
      <c r="G78" s="70" t="e">
        <f t="shared" si="16"/>
        <v>#DIV/0!</v>
      </c>
      <c r="H78" s="78"/>
      <c r="I78" s="70" t="e">
        <f t="shared" si="17"/>
        <v>#DIV/0!</v>
      </c>
      <c r="J78" s="78"/>
      <c r="K78" s="70" t="e">
        <f t="shared" si="18"/>
        <v>#DIV/0!</v>
      </c>
      <c r="L78" s="78"/>
      <c r="M78" s="70" t="e">
        <f t="shared" si="19"/>
        <v>#DIV/0!</v>
      </c>
      <c r="N78" s="78"/>
      <c r="O78" s="70" t="e">
        <f t="shared" si="20"/>
        <v>#DIV/0!</v>
      </c>
    </row>
    <row r="79" spans="1:15" s="20" customFormat="1" ht="15" customHeight="1">
      <c r="A79" s="80" t="s">
        <v>61</v>
      </c>
      <c r="B79" s="77"/>
      <c r="C79" s="78"/>
      <c r="D79" s="70" t="e">
        <f t="shared" si="15"/>
        <v>#DIV/0!</v>
      </c>
      <c r="E79" s="77"/>
      <c r="F79" s="78"/>
      <c r="G79" s="70" t="e">
        <f t="shared" si="16"/>
        <v>#DIV/0!</v>
      </c>
      <c r="H79" s="78"/>
      <c r="I79" s="70" t="e">
        <f t="shared" si="17"/>
        <v>#DIV/0!</v>
      </c>
      <c r="J79" s="78"/>
      <c r="K79" s="70" t="e">
        <f t="shared" si="18"/>
        <v>#DIV/0!</v>
      </c>
      <c r="L79" s="78"/>
      <c r="M79" s="70" t="e">
        <f t="shared" si="19"/>
        <v>#DIV/0!</v>
      </c>
      <c r="N79" s="78"/>
      <c r="O79" s="70" t="e">
        <f t="shared" si="20"/>
        <v>#DIV/0!</v>
      </c>
    </row>
    <row r="80" spans="1:15" ht="24.95" customHeight="1">
      <c r="A80" s="86" t="s">
        <v>43</v>
      </c>
      <c r="B80" s="69">
        <f>SUM(B81:B82)</f>
        <v>0</v>
      </c>
      <c r="C80" s="69">
        <f>SUM(C81:C82)</f>
        <v>0</v>
      </c>
      <c r="D80" s="70" t="e">
        <f t="shared" si="15"/>
        <v>#DIV/0!</v>
      </c>
      <c r="E80" s="69">
        <f>SUM(E81:E82)</f>
        <v>0</v>
      </c>
      <c r="F80" s="69">
        <f>SUM(F81:F82)</f>
        <v>0</v>
      </c>
      <c r="G80" s="70" t="e">
        <f t="shared" si="16"/>
        <v>#DIV/0!</v>
      </c>
      <c r="H80" s="69">
        <f>SUM(H81:H82)</f>
        <v>0</v>
      </c>
      <c r="I80" s="70" t="e">
        <f t="shared" si="17"/>
        <v>#DIV/0!</v>
      </c>
      <c r="J80" s="69">
        <f>SUM(J81:J82)</f>
        <v>0</v>
      </c>
      <c r="K80" s="70" t="e">
        <f t="shared" si="18"/>
        <v>#DIV/0!</v>
      </c>
      <c r="L80" s="69">
        <f>SUM(L81:L82)</f>
        <v>0</v>
      </c>
      <c r="M80" s="70" t="e">
        <f t="shared" si="19"/>
        <v>#DIV/0!</v>
      </c>
      <c r="N80" s="69">
        <f>SUM(N81:N82)</f>
        <v>0</v>
      </c>
      <c r="O80" s="70" t="e">
        <f t="shared" si="20"/>
        <v>#DIV/0!</v>
      </c>
    </row>
    <row r="81" spans="1:15" s="20" customFormat="1" ht="15" customHeight="1">
      <c r="A81" s="80" t="s">
        <v>61</v>
      </c>
      <c r="B81" s="77"/>
      <c r="C81" s="78"/>
      <c r="D81" s="70" t="e">
        <f t="shared" si="15"/>
        <v>#DIV/0!</v>
      </c>
      <c r="E81" s="77"/>
      <c r="F81" s="78"/>
      <c r="G81" s="70" t="e">
        <f t="shared" si="16"/>
        <v>#DIV/0!</v>
      </c>
      <c r="H81" s="78"/>
      <c r="I81" s="70" t="e">
        <f t="shared" si="17"/>
        <v>#DIV/0!</v>
      </c>
      <c r="J81" s="78"/>
      <c r="K81" s="70" t="e">
        <f t="shared" si="18"/>
        <v>#DIV/0!</v>
      </c>
      <c r="L81" s="78"/>
      <c r="M81" s="70" t="e">
        <f t="shared" si="19"/>
        <v>#DIV/0!</v>
      </c>
      <c r="N81" s="78"/>
      <c r="O81" s="70" t="e">
        <f t="shared" si="20"/>
        <v>#DIV/0!</v>
      </c>
    </row>
    <row r="82" spans="1:15" s="20" customFormat="1" ht="15" customHeight="1">
      <c r="A82" s="80" t="s">
        <v>61</v>
      </c>
      <c r="B82" s="77"/>
      <c r="C82" s="78"/>
      <c r="D82" s="70" t="e">
        <f t="shared" si="15"/>
        <v>#DIV/0!</v>
      </c>
      <c r="E82" s="77"/>
      <c r="F82" s="78"/>
      <c r="G82" s="70" t="e">
        <f t="shared" si="16"/>
        <v>#DIV/0!</v>
      </c>
      <c r="H82" s="78"/>
      <c r="I82" s="70" t="e">
        <f t="shared" si="17"/>
        <v>#DIV/0!</v>
      </c>
      <c r="J82" s="78"/>
      <c r="K82" s="70" t="e">
        <f t="shared" si="18"/>
        <v>#DIV/0!</v>
      </c>
      <c r="L82" s="78"/>
      <c r="M82" s="70" t="e">
        <f t="shared" si="19"/>
        <v>#DIV/0!</v>
      </c>
      <c r="N82" s="78"/>
      <c r="O82" s="70" t="e">
        <f t="shared" si="20"/>
        <v>#DIV/0!</v>
      </c>
    </row>
    <row r="83" spans="1:15" ht="24.95" customHeight="1">
      <c r="A83" s="86" t="s">
        <v>44</v>
      </c>
      <c r="B83" s="69">
        <f>SUM(B84:B85)</f>
        <v>0</v>
      </c>
      <c r="C83" s="69">
        <f>SUM(C84:C85)</f>
        <v>0</v>
      </c>
      <c r="D83" s="70" t="e">
        <f t="shared" si="15"/>
        <v>#DIV/0!</v>
      </c>
      <c r="E83" s="69">
        <f>SUM(E84:E85)</f>
        <v>0</v>
      </c>
      <c r="F83" s="69">
        <f>SUM(F84:F85)</f>
        <v>0</v>
      </c>
      <c r="G83" s="70" t="e">
        <f t="shared" si="16"/>
        <v>#DIV/0!</v>
      </c>
      <c r="H83" s="69">
        <f>SUM(H84:H85)</f>
        <v>0</v>
      </c>
      <c r="I83" s="70" t="e">
        <f t="shared" si="17"/>
        <v>#DIV/0!</v>
      </c>
      <c r="J83" s="69">
        <f>SUM(J84:J85)</f>
        <v>0</v>
      </c>
      <c r="K83" s="70" t="e">
        <f t="shared" si="18"/>
        <v>#DIV/0!</v>
      </c>
      <c r="L83" s="69">
        <f>SUM(L84:L85)</f>
        <v>0</v>
      </c>
      <c r="M83" s="70" t="e">
        <f t="shared" si="19"/>
        <v>#DIV/0!</v>
      </c>
      <c r="N83" s="69">
        <f>SUM(N84:N85)</f>
        <v>0</v>
      </c>
      <c r="O83" s="70" t="e">
        <f t="shared" si="20"/>
        <v>#DIV/0!</v>
      </c>
    </row>
    <row r="84" spans="1:15" s="20" customFormat="1" ht="15" customHeight="1">
      <c r="A84" s="80" t="s">
        <v>61</v>
      </c>
      <c r="B84" s="77"/>
      <c r="C84" s="78"/>
      <c r="D84" s="70" t="e">
        <f t="shared" si="15"/>
        <v>#DIV/0!</v>
      </c>
      <c r="E84" s="77"/>
      <c r="F84" s="78"/>
      <c r="G84" s="70" t="e">
        <f t="shared" si="16"/>
        <v>#DIV/0!</v>
      </c>
      <c r="H84" s="78"/>
      <c r="I84" s="70" t="e">
        <f t="shared" si="17"/>
        <v>#DIV/0!</v>
      </c>
      <c r="J84" s="78"/>
      <c r="K84" s="70" t="e">
        <f t="shared" si="18"/>
        <v>#DIV/0!</v>
      </c>
      <c r="L84" s="78"/>
      <c r="M84" s="70" t="e">
        <f t="shared" si="19"/>
        <v>#DIV/0!</v>
      </c>
      <c r="N84" s="78"/>
      <c r="O84" s="70" t="e">
        <f t="shared" si="20"/>
        <v>#DIV/0!</v>
      </c>
    </row>
    <row r="85" spans="1:15" s="20" customFormat="1" ht="15" customHeight="1">
      <c r="A85" s="80" t="s">
        <v>61</v>
      </c>
      <c r="B85" s="77"/>
      <c r="C85" s="78"/>
      <c r="D85" s="70" t="e">
        <f t="shared" si="15"/>
        <v>#DIV/0!</v>
      </c>
      <c r="E85" s="77"/>
      <c r="F85" s="78"/>
      <c r="G85" s="70" t="e">
        <f t="shared" si="16"/>
        <v>#DIV/0!</v>
      </c>
      <c r="H85" s="78"/>
      <c r="I85" s="70" t="e">
        <f t="shared" si="17"/>
        <v>#DIV/0!</v>
      </c>
      <c r="J85" s="78"/>
      <c r="K85" s="70" t="e">
        <f t="shared" si="18"/>
        <v>#DIV/0!</v>
      </c>
      <c r="L85" s="78"/>
      <c r="M85" s="70" t="e">
        <f t="shared" si="19"/>
        <v>#DIV/0!</v>
      </c>
      <c r="N85" s="78"/>
      <c r="O85" s="70" t="e">
        <f t="shared" si="20"/>
        <v>#DIV/0!</v>
      </c>
    </row>
    <row r="86" spans="1:15" ht="19.5" customHeight="1">
      <c r="A86" s="86" t="s">
        <v>45</v>
      </c>
      <c r="B86" s="69">
        <f>SUM(B87:B88)</f>
        <v>0</v>
      </c>
      <c r="C86" s="69">
        <f>SUM(C87:C88)</f>
        <v>0</v>
      </c>
      <c r="D86" s="70" t="e">
        <f t="shared" si="15"/>
        <v>#DIV/0!</v>
      </c>
      <c r="E86" s="69">
        <f>SUM(E87:E88)</f>
        <v>0</v>
      </c>
      <c r="F86" s="69">
        <f>SUM(F87:F88)</f>
        <v>0</v>
      </c>
      <c r="G86" s="70" t="e">
        <f t="shared" si="16"/>
        <v>#DIV/0!</v>
      </c>
      <c r="H86" s="69">
        <f>SUM(H87:H88)</f>
        <v>0</v>
      </c>
      <c r="I86" s="70" t="e">
        <f t="shared" si="17"/>
        <v>#DIV/0!</v>
      </c>
      <c r="J86" s="69">
        <f>SUM(J87:J88)</f>
        <v>0</v>
      </c>
      <c r="K86" s="70" t="e">
        <f t="shared" si="18"/>
        <v>#DIV/0!</v>
      </c>
      <c r="L86" s="69">
        <f>SUM(L87:L88)</f>
        <v>0</v>
      </c>
      <c r="M86" s="70" t="e">
        <f t="shared" si="19"/>
        <v>#DIV/0!</v>
      </c>
      <c r="N86" s="69">
        <f>SUM(N87:N88)</f>
        <v>0</v>
      </c>
      <c r="O86" s="70" t="e">
        <f t="shared" si="20"/>
        <v>#DIV/0!</v>
      </c>
    </row>
    <row r="87" spans="1:15" s="20" customFormat="1" ht="15" customHeight="1">
      <c r="A87" s="80" t="s">
        <v>61</v>
      </c>
      <c r="B87" s="77"/>
      <c r="C87" s="78"/>
      <c r="D87" s="70" t="e">
        <f t="shared" si="15"/>
        <v>#DIV/0!</v>
      </c>
      <c r="E87" s="77"/>
      <c r="F87" s="78"/>
      <c r="G87" s="70" t="e">
        <f t="shared" si="16"/>
        <v>#DIV/0!</v>
      </c>
      <c r="H87" s="78"/>
      <c r="I87" s="70" t="e">
        <f t="shared" si="17"/>
        <v>#DIV/0!</v>
      </c>
      <c r="J87" s="78"/>
      <c r="K87" s="70" t="e">
        <f t="shared" si="18"/>
        <v>#DIV/0!</v>
      </c>
      <c r="L87" s="78"/>
      <c r="M87" s="70" t="e">
        <f t="shared" si="19"/>
        <v>#DIV/0!</v>
      </c>
      <c r="N87" s="78"/>
      <c r="O87" s="70" t="e">
        <f t="shared" si="20"/>
        <v>#DIV/0!</v>
      </c>
    </row>
    <row r="88" spans="1:15" s="20" customFormat="1" ht="15" customHeight="1">
      <c r="A88" s="80" t="s">
        <v>61</v>
      </c>
      <c r="B88" s="77"/>
      <c r="C88" s="78"/>
      <c r="D88" s="70" t="e">
        <f t="shared" si="15"/>
        <v>#DIV/0!</v>
      </c>
      <c r="E88" s="77"/>
      <c r="F88" s="78"/>
      <c r="G88" s="70" t="e">
        <f t="shared" si="16"/>
        <v>#DIV/0!</v>
      </c>
      <c r="H88" s="78"/>
      <c r="I88" s="70" t="e">
        <f t="shared" si="17"/>
        <v>#DIV/0!</v>
      </c>
      <c r="J88" s="78"/>
      <c r="K88" s="70" t="e">
        <f t="shared" si="18"/>
        <v>#DIV/0!</v>
      </c>
      <c r="L88" s="78"/>
      <c r="M88" s="70" t="e">
        <f t="shared" si="19"/>
        <v>#DIV/0!</v>
      </c>
      <c r="N88" s="78"/>
      <c r="O88" s="70" t="e">
        <f t="shared" si="20"/>
        <v>#DIV/0!</v>
      </c>
    </row>
    <row r="89" spans="1:15" ht="15.75" customHeight="1">
      <c r="A89" s="86" t="s">
        <v>46</v>
      </c>
      <c r="B89" s="69">
        <f>SUM(B90:B91)</f>
        <v>0</v>
      </c>
      <c r="C89" s="69">
        <f>SUM(C90:C91)</f>
        <v>0</v>
      </c>
      <c r="D89" s="70" t="e">
        <f t="shared" si="15"/>
        <v>#DIV/0!</v>
      </c>
      <c r="E89" s="69">
        <f>SUM(E90:E91)</f>
        <v>0</v>
      </c>
      <c r="F89" s="69">
        <f>SUM(F90:F91)</f>
        <v>0</v>
      </c>
      <c r="G89" s="70" t="e">
        <f t="shared" si="16"/>
        <v>#DIV/0!</v>
      </c>
      <c r="H89" s="69">
        <f>SUM(H90:H91)</f>
        <v>0</v>
      </c>
      <c r="I89" s="70" t="e">
        <f t="shared" si="17"/>
        <v>#DIV/0!</v>
      </c>
      <c r="J89" s="69">
        <f>SUM(J90:J91)</f>
        <v>0</v>
      </c>
      <c r="K89" s="70" t="e">
        <f t="shared" si="18"/>
        <v>#DIV/0!</v>
      </c>
      <c r="L89" s="69">
        <f>SUM(L90:L91)</f>
        <v>0</v>
      </c>
      <c r="M89" s="70" t="e">
        <f t="shared" si="19"/>
        <v>#DIV/0!</v>
      </c>
      <c r="N89" s="69">
        <f>SUM(N90:N91)</f>
        <v>0</v>
      </c>
      <c r="O89" s="70" t="e">
        <f t="shared" si="20"/>
        <v>#DIV/0!</v>
      </c>
    </row>
    <row r="90" spans="1:15" s="20" customFormat="1" ht="15" customHeight="1">
      <c r="A90" s="80" t="s">
        <v>61</v>
      </c>
      <c r="B90" s="77"/>
      <c r="C90" s="78"/>
      <c r="D90" s="70" t="e">
        <f t="shared" si="15"/>
        <v>#DIV/0!</v>
      </c>
      <c r="E90" s="77"/>
      <c r="F90" s="78"/>
      <c r="G90" s="70" t="e">
        <f t="shared" si="16"/>
        <v>#DIV/0!</v>
      </c>
      <c r="H90" s="78"/>
      <c r="I90" s="70" t="e">
        <f t="shared" si="17"/>
        <v>#DIV/0!</v>
      </c>
      <c r="J90" s="78"/>
      <c r="K90" s="70" t="e">
        <f t="shared" si="18"/>
        <v>#DIV/0!</v>
      </c>
      <c r="L90" s="78"/>
      <c r="M90" s="70" t="e">
        <f t="shared" si="19"/>
        <v>#DIV/0!</v>
      </c>
      <c r="N90" s="78"/>
      <c r="O90" s="70" t="e">
        <f t="shared" si="20"/>
        <v>#DIV/0!</v>
      </c>
    </row>
    <row r="91" spans="1:15" s="20" customFormat="1" ht="15" customHeight="1">
      <c r="A91" s="80" t="s">
        <v>61</v>
      </c>
      <c r="B91" s="77"/>
      <c r="C91" s="78"/>
      <c r="D91" s="70" t="e">
        <f t="shared" ref="D91:D100" si="21">ROUND(C91/B91*100,1)</f>
        <v>#DIV/0!</v>
      </c>
      <c r="E91" s="77"/>
      <c r="F91" s="78"/>
      <c r="G91" s="70" t="e">
        <f t="shared" ref="G91:G100" si="22">ROUND(F91/E91*100,1)</f>
        <v>#DIV/0!</v>
      </c>
      <c r="H91" s="78"/>
      <c r="I91" s="70" t="e">
        <f t="shared" ref="I91:I100" si="23">ROUND(H91/C91*100,1)</f>
        <v>#DIV/0!</v>
      </c>
      <c r="J91" s="78"/>
      <c r="K91" s="70" t="e">
        <f t="shared" ref="K91:K100" si="24">ROUND(J91/H91*100,1)</f>
        <v>#DIV/0!</v>
      </c>
      <c r="L91" s="78"/>
      <c r="M91" s="70" t="e">
        <f t="shared" ref="M91:M100" si="25">ROUND(L91/J91*100,1)</f>
        <v>#DIV/0!</v>
      </c>
      <c r="N91" s="78"/>
      <c r="O91" s="70" t="e">
        <f t="shared" ref="O91:O100" si="26">ROUND(N91/L91*100,1)</f>
        <v>#DIV/0!</v>
      </c>
    </row>
    <row r="92" spans="1:15" ht="16.5" customHeight="1">
      <c r="A92" s="86" t="s">
        <v>47</v>
      </c>
      <c r="B92" s="69">
        <f>SUM(B93:B94)</f>
        <v>0</v>
      </c>
      <c r="C92" s="69">
        <f>SUM(C93:C94)</f>
        <v>0</v>
      </c>
      <c r="D92" s="70" t="e">
        <f t="shared" si="21"/>
        <v>#DIV/0!</v>
      </c>
      <c r="E92" s="69">
        <f>SUM(E93:E94)</f>
        <v>0</v>
      </c>
      <c r="F92" s="69">
        <f>SUM(F93:F94)</f>
        <v>0</v>
      </c>
      <c r="G92" s="70" t="e">
        <f t="shared" si="22"/>
        <v>#DIV/0!</v>
      </c>
      <c r="H92" s="69">
        <f>SUM(H93:H94)</f>
        <v>0</v>
      </c>
      <c r="I92" s="70" t="e">
        <f t="shared" si="23"/>
        <v>#DIV/0!</v>
      </c>
      <c r="J92" s="69">
        <f>SUM(J93:J94)</f>
        <v>0</v>
      </c>
      <c r="K92" s="70" t="e">
        <f t="shared" si="24"/>
        <v>#DIV/0!</v>
      </c>
      <c r="L92" s="69">
        <f>SUM(L93:L94)</f>
        <v>0</v>
      </c>
      <c r="M92" s="70" t="e">
        <f t="shared" si="25"/>
        <v>#DIV/0!</v>
      </c>
      <c r="N92" s="69">
        <f>SUM(N93:N94)</f>
        <v>0</v>
      </c>
      <c r="O92" s="70" t="e">
        <f t="shared" si="26"/>
        <v>#DIV/0!</v>
      </c>
    </row>
    <row r="93" spans="1:15" s="20" customFormat="1" ht="15" customHeight="1">
      <c r="A93" s="80" t="s">
        <v>61</v>
      </c>
      <c r="B93" s="77"/>
      <c r="C93" s="78"/>
      <c r="D93" s="70" t="e">
        <f t="shared" si="21"/>
        <v>#DIV/0!</v>
      </c>
      <c r="E93" s="77"/>
      <c r="F93" s="78"/>
      <c r="G93" s="70" t="e">
        <f t="shared" si="22"/>
        <v>#DIV/0!</v>
      </c>
      <c r="H93" s="78"/>
      <c r="I93" s="70" t="e">
        <f t="shared" si="23"/>
        <v>#DIV/0!</v>
      </c>
      <c r="J93" s="78"/>
      <c r="K93" s="70" t="e">
        <f t="shared" si="24"/>
        <v>#DIV/0!</v>
      </c>
      <c r="L93" s="78"/>
      <c r="M93" s="70" t="e">
        <f t="shared" si="25"/>
        <v>#DIV/0!</v>
      </c>
      <c r="N93" s="78"/>
      <c r="O93" s="70" t="e">
        <f t="shared" si="26"/>
        <v>#DIV/0!</v>
      </c>
    </row>
    <row r="94" spans="1:15" s="20" customFormat="1" ht="15" customHeight="1">
      <c r="A94" s="80" t="s">
        <v>61</v>
      </c>
      <c r="B94" s="77"/>
      <c r="C94" s="78"/>
      <c r="D94" s="70" t="e">
        <f t="shared" si="21"/>
        <v>#DIV/0!</v>
      </c>
      <c r="E94" s="77"/>
      <c r="F94" s="78"/>
      <c r="G94" s="70" t="e">
        <f t="shared" si="22"/>
        <v>#DIV/0!</v>
      </c>
      <c r="H94" s="78"/>
      <c r="I94" s="70" t="e">
        <f t="shared" si="23"/>
        <v>#DIV/0!</v>
      </c>
      <c r="J94" s="78"/>
      <c r="K94" s="70" t="e">
        <f t="shared" si="24"/>
        <v>#DIV/0!</v>
      </c>
      <c r="L94" s="78"/>
      <c r="M94" s="70" t="e">
        <f t="shared" si="25"/>
        <v>#DIV/0!</v>
      </c>
      <c r="N94" s="78"/>
      <c r="O94" s="70" t="e">
        <f t="shared" si="26"/>
        <v>#DIV/0!</v>
      </c>
    </row>
    <row r="95" spans="1:15" ht="24.95" customHeight="1">
      <c r="A95" s="90" t="s">
        <v>48</v>
      </c>
      <c r="B95" s="91">
        <f>SUM(B96:B97)</f>
        <v>26000.6</v>
      </c>
      <c r="C95" s="91">
        <f>SUM(C96:C97)</f>
        <v>27538.300000000003</v>
      </c>
      <c r="D95" s="92">
        <f t="shared" si="21"/>
        <v>105.9</v>
      </c>
      <c r="E95" s="91">
        <f>SUM(E96:E97)</f>
        <v>7425.2999999999993</v>
      </c>
      <c r="F95" s="91">
        <f>SUM(F96:F97)</f>
        <v>8012.6</v>
      </c>
      <c r="G95" s="92">
        <f t="shared" si="22"/>
        <v>107.9</v>
      </c>
      <c r="H95" s="91">
        <f>SUM(H96:H97)</f>
        <v>29407.4</v>
      </c>
      <c r="I95" s="92">
        <f t="shared" si="23"/>
        <v>106.8</v>
      </c>
      <c r="J95" s="91">
        <f>SUM(J96:J97)</f>
        <v>31679.1</v>
      </c>
      <c r="K95" s="92">
        <f t="shared" si="24"/>
        <v>107.7</v>
      </c>
      <c r="L95" s="91">
        <f>SUM(L96:L97)</f>
        <v>34556.800000000003</v>
      </c>
      <c r="M95" s="92">
        <f t="shared" si="25"/>
        <v>109.1</v>
      </c>
      <c r="N95" s="91">
        <f>SUM(N96:N97)</f>
        <v>38232.300000000003</v>
      </c>
      <c r="O95" s="92">
        <f t="shared" si="26"/>
        <v>110.6</v>
      </c>
    </row>
    <row r="96" spans="1:15" s="20" customFormat="1" ht="34.5" customHeight="1">
      <c r="A96" s="93" t="s">
        <v>84</v>
      </c>
      <c r="B96" s="77">
        <v>15609.5</v>
      </c>
      <c r="C96" s="78">
        <v>16666.900000000001</v>
      </c>
      <c r="D96" s="70">
        <f t="shared" si="21"/>
        <v>106.8</v>
      </c>
      <c r="E96" s="77">
        <v>5122.8999999999996</v>
      </c>
      <c r="F96" s="78">
        <v>5777.3</v>
      </c>
      <c r="G96" s="70">
        <f t="shared" si="22"/>
        <v>112.8</v>
      </c>
      <c r="H96" s="78">
        <v>17833</v>
      </c>
      <c r="I96" s="70">
        <f t="shared" si="23"/>
        <v>107</v>
      </c>
      <c r="J96" s="78">
        <v>19259.599999999999</v>
      </c>
      <c r="K96" s="70">
        <f t="shared" si="24"/>
        <v>108</v>
      </c>
      <c r="L96" s="78">
        <v>21185.599999999999</v>
      </c>
      <c r="M96" s="70">
        <f t="shared" si="25"/>
        <v>110</v>
      </c>
      <c r="N96" s="78">
        <v>23727.8</v>
      </c>
      <c r="O96" s="70">
        <f t="shared" si="26"/>
        <v>112</v>
      </c>
    </row>
    <row r="97" spans="1:15" s="20" customFormat="1" ht="18.75" customHeight="1">
      <c r="A97" s="93" t="s">
        <v>9</v>
      </c>
      <c r="B97" s="77">
        <v>10391.1</v>
      </c>
      <c r="C97" s="78">
        <v>10871.4</v>
      </c>
      <c r="D97" s="70">
        <f t="shared" si="21"/>
        <v>104.6</v>
      </c>
      <c r="E97" s="77">
        <v>2302.4</v>
      </c>
      <c r="F97" s="78">
        <v>2235.3000000000002</v>
      </c>
      <c r="G97" s="70">
        <f t="shared" si="22"/>
        <v>97.1</v>
      </c>
      <c r="H97" s="78">
        <v>11574.4</v>
      </c>
      <c r="I97" s="70">
        <f t="shared" si="23"/>
        <v>106.5</v>
      </c>
      <c r="J97" s="78">
        <v>12419.5</v>
      </c>
      <c r="K97" s="70">
        <f t="shared" si="24"/>
        <v>107.3</v>
      </c>
      <c r="L97" s="78">
        <v>13371.2</v>
      </c>
      <c r="M97" s="70">
        <f t="shared" si="25"/>
        <v>107.7</v>
      </c>
      <c r="N97" s="78">
        <v>14504.5</v>
      </c>
      <c r="O97" s="70">
        <f t="shared" si="26"/>
        <v>108.5</v>
      </c>
    </row>
    <row r="98" spans="1:15" ht="37.5" customHeight="1">
      <c r="A98" s="90" t="s">
        <v>49</v>
      </c>
      <c r="B98" s="91">
        <f>SUM(B99:B100)</f>
        <v>4842.2</v>
      </c>
      <c r="C98" s="91">
        <f>SUM(C99:C100)</f>
        <v>3980.6</v>
      </c>
      <c r="D98" s="92">
        <f t="shared" si="21"/>
        <v>82.2</v>
      </c>
      <c r="E98" s="91">
        <f>SUM(E99:E100)</f>
        <v>1400.6</v>
      </c>
      <c r="F98" s="91">
        <f>SUM(F99:F100)</f>
        <v>1405.2</v>
      </c>
      <c r="G98" s="92">
        <f t="shared" si="22"/>
        <v>100.3</v>
      </c>
      <c r="H98" s="91">
        <f>SUM(H99:H100)</f>
        <v>4250.2</v>
      </c>
      <c r="I98" s="92">
        <f t="shared" si="23"/>
        <v>106.8</v>
      </c>
      <c r="J98" s="91">
        <f>SUM(J99:J100)</f>
        <v>4581.7</v>
      </c>
      <c r="K98" s="92">
        <f t="shared" si="24"/>
        <v>107.8</v>
      </c>
      <c r="L98" s="91">
        <f>SUM(L99:L100)</f>
        <v>4966.6000000000004</v>
      </c>
      <c r="M98" s="92">
        <f t="shared" si="25"/>
        <v>108.4</v>
      </c>
      <c r="N98" s="91">
        <f>SUM(N99:N100)</f>
        <v>5433.7</v>
      </c>
      <c r="O98" s="92">
        <f t="shared" si="26"/>
        <v>109.4</v>
      </c>
    </row>
    <row r="99" spans="1:15" s="20" customFormat="1" ht="15" customHeight="1">
      <c r="A99" s="93" t="s">
        <v>85</v>
      </c>
      <c r="B99" s="77">
        <v>2930.2</v>
      </c>
      <c r="C99" s="78">
        <v>2420</v>
      </c>
      <c r="D99" s="70">
        <f t="shared" si="21"/>
        <v>82.6</v>
      </c>
      <c r="E99" s="77">
        <v>637</v>
      </c>
      <c r="F99" s="78">
        <v>637</v>
      </c>
      <c r="G99" s="70">
        <f t="shared" si="22"/>
        <v>100</v>
      </c>
      <c r="H99" s="78">
        <v>2565.1999999999998</v>
      </c>
      <c r="I99" s="70">
        <f t="shared" si="23"/>
        <v>106</v>
      </c>
      <c r="J99" s="78">
        <v>2744.7</v>
      </c>
      <c r="K99" s="70">
        <f t="shared" si="24"/>
        <v>107</v>
      </c>
      <c r="L99" s="78">
        <v>2964.3</v>
      </c>
      <c r="M99" s="70">
        <f t="shared" si="25"/>
        <v>108</v>
      </c>
      <c r="N99" s="78">
        <v>3231.1</v>
      </c>
      <c r="O99" s="70">
        <f t="shared" si="26"/>
        <v>109</v>
      </c>
    </row>
    <row r="100" spans="1:15" s="20" customFormat="1" ht="15" customHeight="1">
      <c r="A100" s="93" t="s">
        <v>86</v>
      </c>
      <c r="B100" s="77">
        <v>1912</v>
      </c>
      <c r="C100" s="78">
        <v>1560.6</v>
      </c>
      <c r="D100" s="70">
        <f t="shared" si="21"/>
        <v>81.599999999999994</v>
      </c>
      <c r="E100" s="77">
        <v>763.6</v>
      </c>
      <c r="F100" s="78">
        <v>768.2</v>
      </c>
      <c r="G100" s="70">
        <f t="shared" si="22"/>
        <v>100.6</v>
      </c>
      <c r="H100" s="78">
        <v>1685</v>
      </c>
      <c r="I100" s="70">
        <f t="shared" si="23"/>
        <v>108</v>
      </c>
      <c r="J100" s="78">
        <v>1837</v>
      </c>
      <c r="K100" s="70">
        <f t="shared" si="24"/>
        <v>109</v>
      </c>
      <c r="L100" s="78">
        <v>2002.3</v>
      </c>
      <c r="M100" s="70">
        <f t="shared" si="25"/>
        <v>109</v>
      </c>
      <c r="N100" s="78">
        <v>2202.6</v>
      </c>
      <c r="O100" s="70">
        <f t="shared" si="26"/>
        <v>110</v>
      </c>
    </row>
    <row r="101" spans="1:15" s="20" customFormat="1" ht="15" customHeight="1">
      <c r="A101" s="88"/>
      <c r="B101" s="77"/>
      <c r="C101" s="78"/>
      <c r="D101" s="70"/>
      <c r="E101" s="77"/>
      <c r="F101" s="78"/>
      <c r="G101" s="70"/>
      <c r="H101" s="78"/>
      <c r="I101" s="70"/>
      <c r="J101" s="78"/>
      <c r="K101" s="70"/>
      <c r="L101" s="78"/>
      <c r="M101" s="70"/>
      <c r="N101" s="78"/>
      <c r="O101" s="70"/>
    </row>
    <row r="102" spans="1:15" ht="19.5" customHeight="1">
      <c r="A102" s="90" t="s">
        <v>4</v>
      </c>
      <c r="B102" s="91">
        <f>SUM(B103:B104)</f>
        <v>0</v>
      </c>
      <c r="C102" s="91">
        <f>SUM(C103:C104)</f>
        <v>0</v>
      </c>
      <c r="D102" s="92" t="e">
        <f>ROUND(C102/B102*100,1)</f>
        <v>#DIV/0!</v>
      </c>
      <c r="E102" s="91">
        <f>SUM(E103:E104)</f>
        <v>0</v>
      </c>
      <c r="F102" s="91">
        <f>SUM(F103:F104)</f>
        <v>0</v>
      </c>
      <c r="G102" s="92" t="e">
        <f>ROUND(F102/E102*100,1)</f>
        <v>#DIV/0!</v>
      </c>
      <c r="H102" s="91">
        <f>SUM(H103:H104)</f>
        <v>0</v>
      </c>
      <c r="I102" s="92" t="e">
        <f>ROUND(H102/C102*100,1)</f>
        <v>#DIV/0!</v>
      </c>
      <c r="J102" s="91">
        <f>SUM(J103:J104)</f>
        <v>0</v>
      </c>
      <c r="K102" s="92" t="e">
        <f>ROUND(J102/H102*100,1)</f>
        <v>#DIV/0!</v>
      </c>
      <c r="L102" s="91">
        <f>SUM(L103:L104)</f>
        <v>0</v>
      </c>
      <c r="M102" s="92" t="e">
        <f>ROUND(L102/J102*100,1)</f>
        <v>#DIV/0!</v>
      </c>
      <c r="N102" s="91">
        <f>SUM(N103:N104)</f>
        <v>0</v>
      </c>
      <c r="O102" s="92" t="e">
        <f>ROUND(N102/L102*100,1)</f>
        <v>#DIV/0!</v>
      </c>
    </row>
    <row r="103" spans="1:15" s="20" customFormat="1" ht="15" customHeight="1">
      <c r="A103" s="80" t="s">
        <v>61</v>
      </c>
      <c r="B103" s="77"/>
      <c r="C103" s="77"/>
      <c r="D103" s="70" t="e">
        <f>ROUND(C103/B103*100,1)</f>
        <v>#DIV/0!</v>
      </c>
      <c r="E103" s="77"/>
      <c r="F103" s="78"/>
      <c r="G103" s="70" t="e">
        <f>ROUND(F103/E103*100,1)</f>
        <v>#DIV/0!</v>
      </c>
      <c r="H103" s="78"/>
      <c r="I103" s="70" t="e">
        <f>ROUND(H103/C103*100,1)</f>
        <v>#DIV/0!</v>
      </c>
      <c r="J103" s="78"/>
      <c r="K103" s="70" t="e">
        <f>ROUND(J103/H103*100,1)</f>
        <v>#DIV/0!</v>
      </c>
      <c r="L103" s="78"/>
      <c r="M103" s="70" t="e">
        <f>ROUND(L103/J103*100,1)</f>
        <v>#DIV/0!</v>
      </c>
      <c r="N103" s="78"/>
      <c r="O103" s="70" t="e">
        <f>ROUND(N103/L103*100,1)</f>
        <v>#DIV/0!</v>
      </c>
    </row>
    <row r="104" spans="1:15" s="20" customFormat="1" ht="15" customHeight="1">
      <c r="A104" s="80"/>
      <c r="B104" s="77"/>
      <c r="C104" s="78"/>
      <c r="D104" s="70" t="e">
        <f>ROUND(C104/B104*100,1)</f>
        <v>#DIV/0!</v>
      </c>
      <c r="E104" s="77"/>
      <c r="F104" s="78"/>
      <c r="G104" s="70" t="e">
        <f>ROUND(F104/E104*100,1)</f>
        <v>#DIV/0!</v>
      </c>
      <c r="H104" s="78"/>
      <c r="I104" s="70" t="e">
        <f>ROUND(H104/C104*100,1)</f>
        <v>#DIV/0!</v>
      </c>
      <c r="J104" s="78"/>
      <c r="K104" s="70" t="e">
        <f>ROUND(J104/H104*100,1)</f>
        <v>#DIV/0!</v>
      </c>
      <c r="L104" s="78"/>
      <c r="M104" s="70" t="e">
        <f>ROUND(L104/J104*100,1)</f>
        <v>#DIV/0!</v>
      </c>
      <c r="N104" s="78"/>
      <c r="O104" s="70" t="e">
        <f>ROUND(N104/L104*100,1)</f>
        <v>#DIV/0!</v>
      </c>
    </row>
    <row r="105" spans="1:15" ht="24.95" customHeight="1">
      <c r="A105" s="90" t="s">
        <v>50</v>
      </c>
      <c r="B105" s="91">
        <f>SUM(B106:B109)</f>
        <v>13158.499999999998</v>
      </c>
      <c r="C105" s="91">
        <f>SUM(C106:C109)</f>
        <v>14283.6</v>
      </c>
      <c r="D105" s="92">
        <f>ROUND(C105/B105*100,1)</f>
        <v>108.6</v>
      </c>
      <c r="E105" s="91">
        <f>SUM(E106:E109)</f>
        <v>4335.0999999999995</v>
      </c>
      <c r="F105" s="91">
        <f>SUM(F106:F109)</f>
        <v>5267.7</v>
      </c>
      <c r="G105" s="92">
        <f>ROUND(F105/E105*100,1)</f>
        <v>121.5</v>
      </c>
      <c r="H105" s="91">
        <f>SUM(H106:H109)</f>
        <v>15142.1</v>
      </c>
      <c r="I105" s="92">
        <f>ROUND(H105/C105*100,1)</f>
        <v>106</v>
      </c>
      <c r="J105" s="91">
        <f>SUM(J106:J109)</f>
        <v>16220.2</v>
      </c>
      <c r="K105" s="92">
        <f>ROUND(J105/H105*100,1)</f>
        <v>107.1</v>
      </c>
      <c r="L105" s="91">
        <f>SUM(L106:L109)</f>
        <v>17736.349999999999</v>
      </c>
      <c r="M105" s="92">
        <f>ROUND(L105/J105*100,1)</f>
        <v>109.3</v>
      </c>
      <c r="N105" s="91">
        <f>SUM(N106:N109)</f>
        <v>19664.899999999998</v>
      </c>
      <c r="O105" s="92">
        <f>ROUND(N105/L105*100,1)</f>
        <v>110.9</v>
      </c>
    </row>
    <row r="106" spans="1:15" s="20" customFormat="1" ht="15" customHeight="1">
      <c r="A106" s="94" t="s">
        <v>87</v>
      </c>
      <c r="B106" s="77">
        <v>2505</v>
      </c>
      <c r="C106" s="78">
        <v>2482.1</v>
      </c>
      <c r="D106" s="70">
        <f>ROUND(C106/B106*100,1)</f>
        <v>99.1</v>
      </c>
      <c r="E106" s="77">
        <v>835</v>
      </c>
      <c r="F106" s="78">
        <v>818.3</v>
      </c>
      <c r="G106" s="70">
        <f>ROUND(F106/E106*100,1)</f>
        <v>98</v>
      </c>
      <c r="H106" s="78">
        <v>2631.1</v>
      </c>
      <c r="I106" s="70">
        <f>ROUND(H106/C106*100,1)</f>
        <v>106</v>
      </c>
      <c r="J106" s="78">
        <v>2815.2</v>
      </c>
      <c r="K106" s="70">
        <f>ROUND(J106/H106*100,1)</f>
        <v>107</v>
      </c>
      <c r="L106" s="78">
        <v>3068.6</v>
      </c>
      <c r="M106" s="70">
        <f>ROUND(L106/J106*100,1)</f>
        <v>109</v>
      </c>
      <c r="N106" s="78">
        <v>3467.8</v>
      </c>
      <c r="O106" s="70">
        <f>ROUND(N106/L106*100,1)</f>
        <v>113</v>
      </c>
    </row>
    <row r="107" spans="1:15" s="20" customFormat="1" ht="15" customHeight="1">
      <c r="A107" s="94" t="s">
        <v>88</v>
      </c>
      <c r="B107" s="77">
        <v>1629.4</v>
      </c>
      <c r="C107" s="78">
        <v>1602.6</v>
      </c>
      <c r="D107" s="70"/>
      <c r="E107" s="77">
        <v>450.7</v>
      </c>
      <c r="F107" s="78">
        <v>518.4</v>
      </c>
      <c r="G107" s="70"/>
      <c r="H107" s="78">
        <v>1699</v>
      </c>
      <c r="I107" s="70"/>
      <c r="J107" s="78">
        <v>1835</v>
      </c>
      <c r="K107" s="70"/>
      <c r="L107" s="78">
        <v>2000.15</v>
      </c>
      <c r="M107" s="70"/>
      <c r="N107" s="78">
        <v>2200.1999999999998</v>
      </c>
      <c r="O107" s="70"/>
    </row>
    <row r="108" spans="1:15" s="20" customFormat="1" ht="15" customHeight="1">
      <c r="A108" s="93" t="s">
        <v>89</v>
      </c>
      <c r="B108" s="77">
        <v>7439.2</v>
      </c>
      <c r="C108" s="78">
        <v>7582.8</v>
      </c>
      <c r="D108" s="70">
        <f t="shared" ref="D108:D121" si="27">ROUND(C108/B108*100,1)</f>
        <v>101.9</v>
      </c>
      <c r="E108" s="77">
        <v>2264.6999999999998</v>
      </c>
      <c r="F108" s="78">
        <v>2331</v>
      </c>
      <c r="G108" s="70">
        <f t="shared" ref="G108:G121" si="28">ROUND(F108/E108*100,1)</f>
        <v>102.9</v>
      </c>
      <c r="H108" s="78">
        <v>8038</v>
      </c>
      <c r="I108" s="70">
        <f t="shared" ref="I108:I121" si="29">ROUND(H108/C108*100,1)</f>
        <v>106</v>
      </c>
      <c r="J108" s="78">
        <v>8601</v>
      </c>
      <c r="K108" s="70">
        <f t="shared" ref="K108:K121" si="30">ROUND(J108/H108*100,1)</f>
        <v>107</v>
      </c>
      <c r="L108" s="78">
        <v>9461.1</v>
      </c>
      <c r="M108" s="70">
        <f t="shared" ref="M108:M121" si="31">ROUND(L108/J108*100,1)</f>
        <v>110</v>
      </c>
      <c r="N108" s="78">
        <v>10501.8</v>
      </c>
      <c r="O108" s="70">
        <f t="shared" ref="O108:O121" si="32">ROUND(N108/L108*100,1)</f>
        <v>111</v>
      </c>
    </row>
    <row r="109" spans="1:15" s="20" customFormat="1" ht="15" customHeight="1">
      <c r="A109" s="93" t="s">
        <v>90</v>
      </c>
      <c r="B109" s="77">
        <v>1584.9</v>
      </c>
      <c r="C109" s="78">
        <v>2616.1</v>
      </c>
      <c r="D109" s="70">
        <f t="shared" si="27"/>
        <v>165.1</v>
      </c>
      <c r="E109" s="77">
        <v>784.7</v>
      </c>
      <c r="F109" s="78">
        <v>1600</v>
      </c>
      <c r="G109" s="70">
        <f t="shared" si="28"/>
        <v>203.9</v>
      </c>
      <c r="H109" s="78">
        <v>2774</v>
      </c>
      <c r="I109" s="70">
        <f t="shared" si="29"/>
        <v>106</v>
      </c>
      <c r="J109" s="78">
        <v>2969</v>
      </c>
      <c r="K109" s="70">
        <f t="shared" si="30"/>
        <v>107</v>
      </c>
      <c r="L109" s="78">
        <v>3206.5</v>
      </c>
      <c r="M109" s="70">
        <f t="shared" si="31"/>
        <v>108</v>
      </c>
      <c r="N109" s="78">
        <v>3495.1</v>
      </c>
      <c r="O109" s="70">
        <f t="shared" si="32"/>
        <v>109</v>
      </c>
    </row>
    <row r="110" spans="1:15" ht="18" customHeight="1">
      <c r="A110" s="90" t="s">
        <v>51</v>
      </c>
      <c r="B110" s="91">
        <f>SUM(B111:B113)</f>
        <v>83352.100000000006</v>
      </c>
      <c r="C110" s="91">
        <f>SUM(C111:C113)</f>
        <v>82775</v>
      </c>
      <c r="D110" s="92">
        <f t="shared" si="27"/>
        <v>99.3</v>
      </c>
      <c r="E110" s="91">
        <f>SUM(E111:E113)</f>
        <v>27015.4</v>
      </c>
      <c r="F110" s="91">
        <f>SUM(F111:F113)</f>
        <v>26282.02</v>
      </c>
      <c r="G110" s="92">
        <f t="shared" si="28"/>
        <v>97.3</v>
      </c>
      <c r="H110" s="91">
        <f>SUM(H111:H113)</f>
        <v>88464</v>
      </c>
      <c r="I110" s="92">
        <f t="shared" si="29"/>
        <v>106.9</v>
      </c>
      <c r="J110" s="91">
        <f>SUM(J111:J113)</f>
        <v>95466.9</v>
      </c>
      <c r="K110" s="92">
        <f t="shared" si="30"/>
        <v>107.9</v>
      </c>
      <c r="L110" s="91">
        <f>SUM(L111:L113)</f>
        <v>104058.7</v>
      </c>
      <c r="M110" s="92">
        <f t="shared" si="31"/>
        <v>109</v>
      </c>
      <c r="N110" s="91">
        <f>SUM(N111:N113)</f>
        <v>115417.90000000001</v>
      </c>
      <c r="O110" s="92">
        <f t="shared" si="32"/>
        <v>110.9</v>
      </c>
    </row>
    <row r="111" spans="1:15" s="20" customFormat="1" ht="15" customHeight="1">
      <c r="A111" s="93" t="s">
        <v>91</v>
      </c>
      <c r="B111" s="78">
        <v>71320.100000000006</v>
      </c>
      <c r="C111" s="78">
        <v>75686</v>
      </c>
      <c r="D111" s="70">
        <f t="shared" si="27"/>
        <v>106.1</v>
      </c>
      <c r="E111" s="78">
        <v>22869.4</v>
      </c>
      <c r="F111" s="78">
        <v>23470.02</v>
      </c>
      <c r="G111" s="70">
        <f t="shared" si="28"/>
        <v>102.6</v>
      </c>
      <c r="H111" s="78">
        <v>80985</v>
      </c>
      <c r="I111" s="70">
        <f t="shared" si="29"/>
        <v>107</v>
      </c>
      <c r="J111" s="78">
        <v>87462.7</v>
      </c>
      <c r="K111" s="70">
        <f t="shared" si="30"/>
        <v>108</v>
      </c>
      <c r="L111" s="78">
        <v>95334.3</v>
      </c>
      <c r="M111" s="70">
        <f t="shared" si="31"/>
        <v>109</v>
      </c>
      <c r="N111" s="78">
        <v>105821.1</v>
      </c>
      <c r="O111" s="70">
        <f t="shared" si="32"/>
        <v>111</v>
      </c>
    </row>
    <row r="112" spans="1:15" s="20" customFormat="1" ht="15" customHeight="1">
      <c r="A112" s="93" t="s">
        <v>92</v>
      </c>
      <c r="B112" s="78">
        <v>12032</v>
      </c>
      <c r="C112" s="78">
        <v>7089</v>
      </c>
      <c r="D112" s="70">
        <f t="shared" si="27"/>
        <v>58.9</v>
      </c>
      <c r="E112" s="78">
        <v>4146</v>
      </c>
      <c r="F112" s="78">
        <v>2812</v>
      </c>
      <c r="G112" s="70">
        <f t="shared" si="28"/>
        <v>67.8</v>
      </c>
      <c r="H112" s="78">
        <v>7479</v>
      </c>
      <c r="I112" s="70">
        <f t="shared" si="29"/>
        <v>105.5</v>
      </c>
      <c r="J112" s="78">
        <v>8004.2</v>
      </c>
      <c r="K112" s="70">
        <f t="shared" si="30"/>
        <v>107</v>
      </c>
      <c r="L112" s="78">
        <v>8724.4</v>
      </c>
      <c r="M112" s="70">
        <f t="shared" si="31"/>
        <v>109</v>
      </c>
      <c r="N112" s="78">
        <v>9596.7999999999993</v>
      </c>
      <c r="O112" s="70">
        <f t="shared" si="32"/>
        <v>110</v>
      </c>
    </row>
    <row r="113" spans="1:15" s="20" customFormat="1" ht="15" customHeight="1">
      <c r="A113" s="80"/>
      <c r="B113" s="78"/>
      <c r="C113" s="78"/>
      <c r="D113" s="70" t="e">
        <f t="shared" si="27"/>
        <v>#DIV/0!</v>
      </c>
      <c r="E113" s="78"/>
      <c r="F113" s="78"/>
      <c r="G113" s="70" t="e">
        <f t="shared" si="28"/>
        <v>#DIV/0!</v>
      </c>
      <c r="H113" s="78"/>
      <c r="I113" s="70" t="e">
        <f t="shared" si="29"/>
        <v>#DIV/0!</v>
      </c>
      <c r="J113" s="78"/>
      <c r="K113" s="70" t="e">
        <f t="shared" si="30"/>
        <v>#DIV/0!</v>
      </c>
      <c r="L113" s="78"/>
      <c r="M113" s="70" t="e">
        <f t="shared" si="31"/>
        <v>#DIV/0!</v>
      </c>
      <c r="N113" s="78"/>
      <c r="O113" s="70" t="e">
        <f t="shared" si="32"/>
        <v>#DIV/0!</v>
      </c>
    </row>
    <row r="114" spans="1:15" ht="19.5" customHeight="1">
      <c r="A114" s="90" t="s">
        <v>52</v>
      </c>
      <c r="B114" s="91">
        <f>SUM(B115:B117)</f>
        <v>0</v>
      </c>
      <c r="C114" s="91">
        <f>SUM(C115:C117)</f>
        <v>0</v>
      </c>
      <c r="D114" s="92" t="e">
        <f t="shared" si="27"/>
        <v>#DIV/0!</v>
      </c>
      <c r="E114" s="91">
        <f>SUM(E115:E117)</f>
        <v>0</v>
      </c>
      <c r="F114" s="91">
        <f>SUM(F115:F117)</f>
        <v>0</v>
      </c>
      <c r="G114" s="92" t="e">
        <f t="shared" si="28"/>
        <v>#DIV/0!</v>
      </c>
      <c r="H114" s="91">
        <f>SUM(H115:H117)</f>
        <v>0</v>
      </c>
      <c r="I114" s="92" t="e">
        <f t="shared" si="29"/>
        <v>#DIV/0!</v>
      </c>
      <c r="J114" s="91">
        <f>SUM(J115:J117)</f>
        <v>0</v>
      </c>
      <c r="K114" s="92" t="e">
        <f t="shared" si="30"/>
        <v>#DIV/0!</v>
      </c>
      <c r="L114" s="91">
        <f>SUM(L115:L117)</f>
        <v>0</v>
      </c>
      <c r="M114" s="92" t="e">
        <f t="shared" si="31"/>
        <v>#DIV/0!</v>
      </c>
      <c r="N114" s="91">
        <f>SUM(N115:N117)</f>
        <v>0</v>
      </c>
      <c r="O114" s="92" t="e">
        <f t="shared" si="32"/>
        <v>#DIV/0!</v>
      </c>
    </row>
    <row r="115" spans="1:15" s="20" customFormat="1" ht="15" customHeight="1">
      <c r="A115" s="80"/>
      <c r="B115" s="78"/>
      <c r="C115" s="78"/>
      <c r="D115" s="70" t="e">
        <f t="shared" si="27"/>
        <v>#DIV/0!</v>
      </c>
      <c r="E115" s="78"/>
      <c r="F115" s="78"/>
      <c r="G115" s="70" t="e">
        <f t="shared" si="28"/>
        <v>#DIV/0!</v>
      </c>
      <c r="H115" s="78"/>
      <c r="I115" s="70" t="e">
        <f t="shared" si="29"/>
        <v>#DIV/0!</v>
      </c>
      <c r="J115" s="78"/>
      <c r="K115" s="70" t="e">
        <f t="shared" si="30"/>
        <v>#DIV/0!</v>
      </c>
      <c r="L115" s="78"/>
      <c r="M115" s="70" t="e">
        <f t="shared" si="31"/>
        <v>#DIV/0!</v>
      </c>
      <c r="N115" s="78"/>
      <c r="O115" s="70" t="e">
        <f t="shared" si="32"/>
        <v>#DIV/0!</v>
      </c>
    </row>
    <row r="116" spans="1:15" s="20" customFormat="1" ht="15" customHeight="1">
      <c r="A116" s="80"/>
      <c r="B116" s="78"/>
      <c r="C116" s="78"/>
      <c r="D116" s="70" t="e">
        <f t="shared" si="27"/>
        <v>#DIV/0!</v>
      </c>
      <c r="E116" s="78"/>
      <c r="F116" s="78"/>
      <c r="G116" s="70" t="e">
        <f t="shared" si="28"/>
        <v>#DIV/0!</v>
      </c>
      <c r="H116" s="78"/>
      <c r="I116" s="70" t="e">
        <f t="shared" si="29"/>
        <v>#DIV/0!</v>
      </c>
      <c r="J116" s="78"/>
      <c r="K116" s="70" t="e">
        <f t="shared" si="30"/>
        <v>#DIV/0!</v>
      </c>
      <c r="L116" s="78"/>
      <c r="M116" s="70" t="e">
        <f t="shared" si="31"/>
        <v>#DIV/0!</v>
      </c>
      <c r="N116" s="78"/>
      <c r="O116" s="70" t="e">
        <f t="shared" si="32"/>
        <v>#DIV/0!</v>
      </c>
    </row>
    <row r="117" spans="1:15" s="20" customFormat="1" ht="15" customHeight="1">
      <c r="A117" s="80"/>
      <c r="B117" s="78"/>
      <c r="C117" s="78"/>
      <c r="D117" s="70" t="e">
        <f t="shared" si="27"/>
        <v>#DIV/0!</v>
      </c>
      <c r="E117" s="78"/>
      <c r="F117" s="78"/>
      <c r="G117" s="70" t="e">
        <f t="shared" si="28"/>
        <v>#DIV/0!</v>
      </c>
      <c r="H117" s="78"/>
      <c r="I117" s="70" t="e">
        <f t="shared" si="29"/>
        <v>#DIV/0!</v>
      </c>
      <c r="J117" s="78"/>
      <c r="K117" s="70" t="e">
        <f t="shared" si="30"/>
        <v>#DIV/0!</v>
      </c>
      <c r="L117" s="78"/>
      <c r="M117" s="70" t="e">
        <f t="shared" si="31"/>
        <v>#DIV/0!</v>
      </c>
      <c r="N117" s="78"/>
      <c r="O117" s="70" t="e">
        <f t="shared" si="32"/>
        <v>#DIV/0!</v>
      </c>
    </row>
    <row r="118" spans="1:15" ht="19.5" customHeight="1">
      <c r="A118" s="90" t="s">
        <v>9</v>
      </c>
      <c r="B118" s="91">
        <v>109015.6</v>
      </c>
      <c r="C118" s="91">
        <v>121005.9</v>
      </c>
      <c r="D118" s="92">
        <f t="shared" si="27"/>
        <v>111</v>
      </c>
      <c r="E118" s="91">
        <f>SUM(E119:E121)</f>
        <v>24871.4</v>
      </c>
      <c r="F118" s="91">
        <f>SUM(F119:F121)</f>
        <v>26612</v>
      </c>
      <c r="G118" s="92">
        <f t="shared" si="28"/>
        <v>107</v>
      </c>
      <c r="H118" s="91">
        <f>SUM(H119:H121)</f>
        <v>129476.3</v>
      </c>
      <c r="I118" s="92">
        <f t="shared" si="29"/>
        <v>107</v>
      </c>
      <c r="J118" s="91">
        <f>SUM(J119:J121)</f>
        <v>139834.4</v>
      </c>
      <c r="K118" s="92">
        <f t="shared" si="30"/>
        <v>108</v>
      </c>
      <c r="L118" s="91">
        <f>SUM(L119:L121)</f>
        <v>152420</v>
      </c>
      <c r="M118" s="92">
        <f t="shared" si="31"/>
        <v>109</v>
      </c>
      <c r="N118" s="91">
        <f>SUM(N119:N121)</f>
        <v>166137</v>
      </c>
      <c r="O118" s="92">
        <f t="shared" si="32"/>
        <v>109</v>
      </c>
    </row>
    <row r="119" spans="1:15" s="20" customFormat="1" ht="15" customHeight="1">
      <c r="A119" s="80"/>
      <c r="B119" s="78">
        <v>75526.100000000006</v>
      </c>
      <c r="C119" s="78">
        <v>121005.9</v>
      </c>
      <c r="D119" s="85">
        <f t="shared" si="27"/>
        <v>160.19999999999999</v>
      </c>
      <c r="E119" s="78">
        <v>24871.4</v>
      </c>
      <c r="F119" s="78">
        <v>26612</v>
      </c>
      <c r="G119" s="70">
        <f t="shared" si="28"/>
        <v>107</v>
      </c>
      <c r="H119" s="78">
        <v>129476.3</v>
      </c>
      <c r="I119" s="70">
        <f t="shared" si="29"/>
        <v>107</v>
      </c>
      <c r="J119" s="78">
        <v>139834.4</v>
      </c>
      <c r="K119" s="70">
        <f t="shared" si="30"/>
        <v>108</v>
      </c>
      <c r="L119" s="78">
        <v>152420</v>
      </c>
      <c r="M119" s="70">
        <f t="shared" si="31"/>
        <v>109</v>
      </c>
      <c r="N119" s="78">
        <v>166137</v>
      </c>
      <c r="O119" s="70">
        <f t="shared" si="32"/>
        <v>109</v>
      </c>
    </row>
    <row r="120" spans="1:15" s="20" customFormat="1" ht="15" customHeight="1">
      <c r="A120" s="80"/>
      <c r="B120" s="95"/>
      <c r="C120" s="95"/>
      <c r="D120" s="75" t="e">
        <f t="shared" si="27"/>
        <v>#DIV/0!</v>
      </c>
      <c r="E120" s="95"/>
      <c r="F120" s="95"/>
      <c r="G120" s="70" t="e">
        <f t="shared" si="28"/>
        <v>#DIV/0!</v>
      </c>
      <c r="H120" s="78"/>
      <c r="I120" s="70" t="e">
        <f t="shared" si="29"/>
        <v>#DIV/0!</v>
      </c>
      <c r="J120" s="78"/>
      <c r="K120" s="70" t="e">
        <f t="shared" si="30"/>
        <v>#DIV/0!</v>
      </c>
      <c r="L120" s="78"/>
      <c r="M120" s="70" t="e">
        <f t="shared" si="31"/>
        <v>#DIV/0!</v>
      </c>
      <c r="N120" s="78"/>
      <c r="O120" s="70" t="e">
        <f t="shared" si="32"/>
        <v>#DIV/0!</v>
      </c>
    </row>
    <row r="121" spans="1:15" s="20" customFormat="1" ht="15" customHeight="1">
      <c r="A121" s="80"/>
      <c r="B121" s="95"/>
      <c r="C121" s="95"/>
      <c r="D121" s="75" t="e">
        <f t="shared" si="27"/>
        <v>#DIV/0!</v>
      </c>
      <c r="E121" s="95"/>
      <c r="F121" s="95"/>
      <c r="G121" s="70" t="e">
        <f t="shared" si="28"/>
        <v>#DIV/0!</v>
      </c>
      <c r="H121" s="78"/>
      <c r="I121" s="70" t="e">
        <f t="shared" si="29"/>
        <v>#DIV/0!</v>
      </c>
      <c r="J121" s="78"/>
      <c r="K121" s="70" t="e">
        <f t="shared" si="30"/>
        <v>#DIV/0!</v>
      </c>
      <c r="L121" s="78"/>
      <c r="M121" s="70" t="e">
        <f t="shared" si="31"/>
        <v>#DIV/0!</v>
      </c>
      <c r="N121" s="78"/>
      <c r="O121" s="70" t="e">
        <f t="shared" si="32"/>
        <v>#DIV/0!</v>
      </c>
    </row>
    <row r="122" spans="1:15" ht="18.75" customHeight="1">
      <c r="A122" s="86" t="s">
        <v>8</v>
      </c>
      <c r="B122" s="84"/>
      <c r="C122" s="85"/>
      <c r="D122" s="70"/>
      <c r="E122" s="84"/>
      <c r="F122" s="85"/>
      <c r="G122" s="70"/>
      <c r="H122" s="85"/>
      <c r="I122" s="70"/>
      <c r="J122" s="85"/>
      <c r="K122" s="70"/>
      <c r="L122" s="85"/>
      <c r="M122" s="70"/>
      <c r="N122" s="85"/>
      <c r="O122" s="70"/>
    </row>
    <row r="123" spans="1:15" ht="36.75" customHeight="1">
      <c r="A123" s="90" t="s">
        <v>53</v>
      </c>
      <c r="B123" s="91">
        <f>SUM(B124:B126)</f>
        <v>31249.200000000001</v>
      </c>
      <c r="C123" s="91">
        <f>SUM(C124:C126)</f>
        <v>32007</v>
      </c>
      <c r="D123" s="92">
        <f t="shared" ref="D123:D138" si="33">ROUND(C123/B123*100,1)</f>
        <v>102.4</v>
      </c>
      <c r="E123" s="91">
        <f>SUM(E124:E126)</f>
        <v>10109.799999999999</v>
      </c>
      <c r="F123" s="91">
        <f>SUM(F124:F126)</f>
        <v>10262.300000000001</v>
      </c>
      <c r="G123" s="92">
        <f>ROUND(F123/E123*100,1)</f>
        <v>101.5</v>
      </c>
      <c r="H123" s="91">
        <f>SUM(H124:H126)</f>
        <v>32007</v>
      </c>
      <c r="I123" s="92">
        <f t="shared" ref="I123:I138" si="34">ROUND(H123/C123*100,1)</f>
        <v>100</v>
      </c>
      <c r="J123" s="91">
        <f>SUM(J124:J126)</f>
        <v>32007</v>
      </c>
      <c r="K123" s="92">
        <f t="shared" ref="K123:K138" si="35">ROUND(J123/H123*100,1)</f>
        <v>100</v>
      </c>
      <c r="L123" s="91">
        <f>SUM(L124:L126)</f>
        <v>32007</v>
      </c>
      <c r="M123" s="92">
        <f t="shared" ref="M123:M138" si="36">ROUND(L123/J123*100,1)</f>
        <v>100</v>
      </c>
      <c r="N123" s="91">
        <f>SUM(N124:N126)</f>
        <v>32007</v>
      </c>
      <c r="O123" s="92">
        <f>ROUND(N123/L123*100,1)</f>
        <v>100</v>
      </c>
    </row>
    <row r="124" spans="1:15" s="20" customFormat="1" ht="15" customHeight="1">
      <c r="A124" s="80" t="s">
        <v>109</v>
      </c>
      <c r="B124" s="96">
        <v>11247.9</v>
      </c>
      <c r="C124" s="96">
        <v>11932</v>
      </c>
      <c r="D124" s="70">
        <f t="shared" si="33"/>
        <v>106.1</v>
      </c>
      <c r="E124" s="96">
        <v>3696.9</v>
      </c>
      <c r="F124" s="96">
        <v>3955.8</v>
      </c>
      <c r="G124" s="70">
        <f>ROUND(F124/E124*100,1)</f>
        <v>107</v>
      </c>
      <c r="H124" s="96">
        <v>11932</v>
      </c>
      <c r="I124" s="70">
        <f t="shared" si="34"/>
        <v>100</v>
      </c>
      <c r="J124" s="96">
        <v>11932</v>
      </c>
      <c r="K124" s="70">
        <f t="shared" si="35"/>
        <v>100</v>
      </c>
      <c r="L124" s="96">
        <v>11932</v>
      </c>
      <c r="M124" s="70">
        <f t="shared" si="36"/>
        <v>100</v>
      </c>
      <c r="N124" s="96">
        <v>11932</v>
      </c>
      <c r="O124" s="70">
        <f>ROUND(N124/L124*100,1)</f>
        <v>100</v>
      </c>
    </row>
    <row r="125" spans="1:15" s="20" customFormat="1" ht="15" customHeight="1">
      <c r="A125" s="80" t="s">
        <v>110</v>
      </c>
      <c r="B125" s="95">
        <v>10257.1</v>
      </c>
      <c r="C125" s="95">
        <v>9783.9</v>
      </c>
      <c r="D125" s="75">
        <f t="shared" si="33"/>
        <v>95.4</v>
      </c>
      <c r="E125" s="95">
        <v>2454.1999999999998</v>
      </c>
      <c r="F125" s="95">
        <v>2523.9</v>
      </c>
      <c r="G125" s="70">
        <f>ROUND(F125/E125*100,1)</f>
        <v>102.8</v>
      </c>
      <c r="H125" s="95">
        <v>9783.9</v>
      </c>
      <c r="I125" s="70">
        <f t="shared" si="34"/>
        <v>100</v>
      </c>
      <c r="J125" s="95">
        <v>9783.9</v>
      </c>
      <c r="K125" s="70">
        <f t="shared" si="35"/>
        <v>100</v>
      </c>
      <c r="L125" s="95">
        <v>9783.9</v>
      </c>
      <c r="M125" s="70">
        <f t="shared" si="36"/>
        <v>100</v>
      </c>
      <c r="N125" s="95">
        <v>9783.9</v>
      </c>
      <c r="O125" s="70">
        <f>ROUND(N125/L125*100,1)</f>
        <v>100</v>
      </c>
    </row>
    <row r="126" spans="1:15" s="20" customFormat="1" ht="15" customHeight="1">
      <c r="A126" s="80" t="s">
        <v>9</v>
      </c>
      <c r="B126" s="95">
        <v>9744.2000000000007</v>
      </c>
      <c r="C126" s="95">
        <v>10291.1</v>
      </c>
      <c r="D126" s="75">
        <f t="shared" si="33"/>
        <v>105.6</v>
      </c>
      <c r="E126" s="95">
        <v>3958.7</v>
      </c>
      <c r="F126" s="95">
        <v>3782.6</v>
      </c>
      <c r="G126" s="70">
        <f>ROUND(F126/E126*100,1)</f>
        <v>95.6</v>
      </c>
      <c r="H126" s="78">
        <v>10291.1</v>
      </c>
      <c r="I126" s="70">
        <f t="shared" si="34"/>
        <v>100</v>
      </c>
      <c r="J126" s="78">
        <v>10291.1</v>
      </c>
      <c r="K126" s="70">
        <f t="shared" si="35"/>
        <v>100</v>
      </c>
      <c r="L126" s="78">
        <v>10291.1</v>
      </c>
      <c r="M126" s="70">
        <f t="shared" si="36"/>
        <v>100</v>
      </c>
      <c r="N126" s="78">
        <v>10291.1</v>
      </c>
      <c r="O126" s="70">
        <f>ROUND(N126/L126*100,1)</f>
        <v>100</v>
      </c>
    </row>
    <row r="127" spans="1:15" ht="24.95" customHeight="1">
      <c r="A127" s="90" t="s">
        <v>54</v>
      </c>
      <c r="B127" s="97">
        <f>ROUND(B129+B132+B135,1)</f>
        <v>145868.20000000001</v>
      </c>
      <c r="C127" s="97">
        <f>ROUND(C129+C132+C135,1)</f>
        <v>168469.3</v>
      </c>
      <c r="D127" s="75">
        <f t="shared" si="33"/>
        <v>115.5</v>
      </c>
      <c r="E127" s="97">
        <f>ROUND(E129+E132+E135,1)</f>
        <v>55549.2</v>
      </c>
      <c r="F127" s="97">
        <f>ROUND(F129+F132+F135,1)</f>
        <v>57436.800000000003</v>
      </c>
      <c r="G127" s="91">
        <f>ROUND(F127/E127*100,1)</f>
        <v>103.4</v>
      </c>
      <c r="H127" s="97">
        <f>ROUND(H129+H132+H135,1)</f>
        <v>178001</v>
      </c>
      <c r="I127" s="70">
        <f t="shared" si="34"/>
        <v>105.7</v>
      </c>
      <c r="J127" s="97">
        <f>ROUND(J129+J132+J135,1)</f>
        <v>190081.2</v>
      </c>
      <c r="K127" s="70">
        <f t="shared" si="35"/>
        <v>106.8</v>
      </c>
      <c r="L127" s="97">
        <f>ROUND(L129+L132+L135,1)</f>
        <v>205084</v>
      </c>
      <c r="M127" s="70">
        <f t="shared" si="36"/>
        <v>107.9</v>
      </c>
      <c r="N127" s="97">
        <f>ROUND(N129+N132+N135,1)</f>
        <v>223841.8</v>
      </c>
      <c r="O127" s="91">
        <f>ROUND(N127/L127*100,1)</f>
        <v>109.1</v>
      </c>
    </row>
    <row r="128" spans="1:15" s="47" customFormat="1" ht="16.5" customHeight="1">
      <c r="A128" s="98" t="s">
        <v>5</v>
      </c>
      <c r="B128" s="99"/>
      <c r="C128" s="100"/>
      <c r="D128" s="75" t="e">
        <f t="shared" si="33"/>
        <v>#DIV/0!</v>
      </c>
      <c r="E128" s="99"/>
      <c r="F128" s="100"/>
      <c r="G128" s="101"/>
      <c r="H128" s="100"/>
      <c r="I128" s="70" t="e">
        <f t="shared" si="34"/>
        <v>#DIV/0!</v>
      </c>
      <c r="J128" s="100"/>
      <c r="K128" s="70" t="e">
        <f t="shared" si="35"/>
        <v>#DIV/0!</v>
      </c>
      <c r="L128" s="100"/>
      <c r="M128" s="70" t="e">
        <f t="shared" si="36"/>
        <v>#DIV/0!</v>
      </c>
      <c r="N128" s="100"/>
      <c r="O128" s="101"/>
    </row>
    <row r="129" spans="1:15" s="47" customFormat="1" ht="17.25" customHeight="1">
      <c r="A129" s="98" t="s">
        <v>55</v>
      </c>
      <c r="B129" s="91">
        <f>SUM(B130:B131)</f>
        <v>83527.600000000006</v>
      </c>
      <c r="C129" s="91">
        <f>SUM(C130:C131)</f>
        <v>83901.400000000009</v>
      </c>
      <c r="D129" s="75">
        <f t="shared" si="33"/>
        <v>100.4</v>
      </c>
      <c r="E129" s="91">
        <f>SUM(E130:E131)</f>
        <v>27689</v>
      </c>
      <c r="F129" s="91">
        <f>SUM(F130:F131)</f>
        <v>29043.199999999997</v>
      </c>
      <c r="G129" s="91">
        <f>SUM(G130:G131)</f>
        <v>208.3</v>
      </c>
      <c r="H129" s="91">
        <f>SUM(H130:H131)</f>
        <v>88432.1</v>
      </c>
      <c r="I129" s="70">
        <f t="shared" si="34"/>
        <v>105.4</v>
      </c>
      <c r="J129" s="91">
        <f>SUM(J130:J131)</f>
        <v>94466.8</v>
      </c>
      <c r="K129" s="70">
        <f t="shared" si="35"/>
        <v>106.8</v>
      </c>
      <c r="L129" s="91">
        <f>SUM(L130:L131)</f>
        <v>102025</v>
      </c>
      <c r="M129" s="70">
        <f t="shared" si="36"/>
        <v>108</v>
      </c>
      <c r="N129" s="91">
        <f>SUM(N130:N131)</f>
        <v>111207.29999999999</v>
      </c>
      <c r="O129" s="101">
        <f>ROUND(N129/L129*100,1)</f>
        <v>109</v>
      </c>
    </row>
    <row r="130" spans="1:15" s="20" customFormat="1" ht="30" customHeight="1">
      <c r="A130" s="60" t="s">
        <v>94</v>
      </c>
      <c r="B130" s="78">
        <v>14379.5</v>
      </c>
      <c r="C130" s="78">
        <v>14522.1</v>
      </c>
      <c r="D130" s="75">
        <f t="shared" si="33"/>
        <v>101</v>
      </c>
      <c r="E130" s="78">
        <v>4756.1000000000004</v>
      </c>
      <c r="F130" s="78">
        <v>4898.3999999999996</v>
      </c>
      <c r="G130" s="70">
        <f>ROUND(F130/E130*100,1)</f>
        <v>103</v>
      </c>
      <c r="H130" s="78">
        <v>15306.3</v>
      </c>
      <c r="I130" s="70">
        <f t="shared" si="34"/>
        <v>105.4</v>
      </c>
      <c r="J130" s="78">
        <v>16377.7</v>
      </c>
      <c r="K130" s="70">
        <f t="shared" si="35"/>
        <v>107</v>
      </c>
      <c r="L130" s="78">
        <v>17687.900000000001</v>
      </c>
      <c r="M130" s="70">
        <f t="shared" si="36"/>
        <v>108</v>
      </c>
      <c r="N130" s="78">
        <v>19279.900000000001</v>
      </c>
      <c r="O130" s="70">
        <f>ROUND(N130/L130*100,1)</f>
        <v>109</v>
      </c>
    </row>
    <row r="131" spans="1:15" s="20" customFormat="1" ht="18" customHeight="1">
      <c r="A131" s="54" t="s">
        <v>9</v>
      </c>
      <c r="B131" s="78">
        <v>69148.100000000006</v>
      </c>
      <c r="C131" s="78">
        <v>69379.3</v>
      </c>
      <c r="D131" s="75">
        <f t="shared" si="33"/>
        <v>100.3</v>
      </c>
      <c r="E131" s="78">
        <v>22932.9</v>
      </c>
      <c r="F131" s="78">
        <v>24144.799999999999</v>
      </c>
      <c r="G131" s="70">
        <f t="shared" ref="G131:G132" si="37">ROUND(F131/E131*100,1)</f>
        <v>105.3</v>
      </c>
      <c r="H131" s="78">
        <v>73125.8</v>
      </c>
      <c r="I131" s="70">
        <f t="shared" si="34"/>
        <v>105.4</v>
      </c>
      <c r="J131" s="78">
        <v>78089.100000000006</v>
      </c>
      <c r="K131" s="70">
        <f t="shared" si="35"/>
        <v>106.8</v>
      </c>
      <c r="L131" s="78">
        <v>84337.1</v>
      </c>
      <c r="M131" s="70">
        <f t="shared" si="36"/>
        <v>108</v>
      </c>
      <c r="N131" s="78">
        <v>91927.4</v>
      </c>
      <c r="O131" s="70">
        <f t="shared" ref="O131:O134" si="38">ROUND(N131/L131*100,1)</f>
        <v>109</v>
      </c>
    </row>
    <row r="132" spans="1:15" s="47" customFormat="1" ht="24.95" customHeight="1">
      <c r="A132" s="102" t="s">
        <v>56</v>
      </c>
      <c r="B132" s="91">
        <f>B133+B134</f>
        <v>43992.1</v>
      </c>
      <c r="C132" s="91">
        <f t="shared" ref="C132:N132" si="39">C133+C134</f>
        <v>65714</v>
      </c>
      <c r="D132" s="75">
        <f t="shared" si="33"/>
        <v>149.4</v>
      </c>
      <c r="E132" s="91">
        <f t="shared" si="39"/>
        <v>20617.8</v>
      </c>
      <c r="F132" s="91">
        <f t="shared" si="39"/>
        <v>22053</v>
      </c>
      <c r="G132" s="70">
        <f t="shared" si="37"/>
        <v>107</v>
      </c>
      <c r="H132" s="91">
        <f t="shared" si="39"/>
        <v>69697.100000000006</v>
      </c>
      <c r="I132" s="70">
        <f t="shared" si="34"/>
        <v>106.1</v>
      </c>
      <c r="J132" s="91">
        <f t="shared" si="39"/>
        <v>74385.8</v>
      </c>
      <c r="K132" s="91">
        <f t="shared" si="39"/>
        <v>213.2</v>
      </c>
      <c r="L132" s="91">
        <f t="shared" si="39"/>
        <v>80132</v>
      </c>
      <c r="M132" s="91">
        <f t="shared" si="39"/>
        <v>215.2</v>
      </c>
      <c r="N132" s="91">
        <f t="shared" si="39"/>
        <v>87644</v>
      </c>
      <c r="O132" s="70">
        <f t="shared" si="38"/>
        <v>109.4</v>
      </c>
    </row>
    <row r="133" spans="1:15" s="20" customFormat="1" ht="15" customHeight="1">
      <c r="A133" s="80" t="s">
        <v>93</v>
      </c>
      <c r="B133" s="78">
        <v>43992.1</v>
      </c>
      <c r="C133" s="78">
        <v>42129.8</v>
      </c>
      <c r="D133" s="70">
        <f t="shared" si="33"/>
        <v>95.8</v>
      </c>
      <c r="E133" s="78">
        <v>13364</v>
      </c>
      <c r="F133" s="78">
        <v>14796.4</v>
      </c>
      <c r="G133" s="70">
        <f t="shared" ref="G133:G138" si="40">ROUND(F133/E133*100,1)</f>
        <v>110.7</v>
      </c>
      <c r="H133" s="78">
        <v>45078.8</v>
      </c>
      <c r="I133" s="70">
        <f t="shared" si="34"/>
        <v>107</v>
      </c>
      <c r="J133" s="78">
        <v>48234.400000000001</v>
      </c>
      <c r="K133" s="70">
        <f t="shared" si="35"/>
        <v>107</v>
      </c>
      <c r="L133" s="78">
        <v>52092.7</v>
      </c>
      <c r="M133" s="70">
        <f t="shared" si="36"/>
        <v>108</v>
      </c>
      <c r="N133" s="78">
        <v>57301.9</v>
      </c>
      <c r="O133" s="70">
        <f t="shared" si="38"/>
        <v>110</v>
      </c>
    </row>
    <row r="134" spans="1:15" s="20" customFormat="1" ht="15" customHeight="1">
      <c r="A134" s="80" t="s">
        <v>9</v>
      </c>
      <c r="B134" s="78"/>
      <c r="C134" s="78">
        <v>23584.2</v>
      </c>
      <c r="D134" s="70" t="e">
        <f t="shared" si="33"/>
        <v>#DIV/0!</v>
      </c>
      <c r="E134" s="78">
        <v>7253.8</v>
      </c>
      <c r="F134" s="78">
        <v>7256.6</v>
      </c>
      <c r="G134" s="70">
        <f t="shared" si="40"/>
        <v>100</v>
      </c>
      <c r="H134" s="78">
        <v>24618.3</v>
      </c>
      <c r="I134" s="70">
        <f t="shared" si="34"/>
        <v>104.4</v>
      </c>
      <c r="J134" s="78">
        <v>26151.4</v>
      </c>
      <c r="K134" s="70">
        <f t="shared" si="35"/>
        <v>106.2</v>
      </c>
      <c r="L134" s="78">
        <v>28039.3</v>
      </c>
      <c r="M134" s="70">
        <f t="shared" si="36"/>
        <v>107.2</v>
      </c>
      <c r="N134" s="78">
        <v>30342.1</v>
      </c>
      <c r="O134" s="70">
        <f t="shared" si="38"/>
        <v>108.2</v>
      </c>
    </row>
    <row r="135" spans="1:15" s="47" customFormat="1" ht="24.95" customHeight="1">
      <c r="A135" s="102" t="s">
        <v>57</v>
      </c>
      <c r="B135" s="91">
        <f>SUM(B136:B137)</f>
        <v>18348.5</v>
      </c>
      <c r="C135" s="91">
        <f>SUM(C136:C137)</f>
        <v>18853.900000000001</v>
      </c>
      <c r="D135" s="101">
        <f t="shared" si="33"/>
        <v>102.8</v>
      </c>
      <c r="E135" s="91">
        <f>SUM(E136:E137)</f>
        <v>7242.4</v>
      </c>
      <c r="F135" s="91">
        <f>SUM(F136:F137)</f>
        <v>6340.6</v>
      </c>
      <c r="G135" s="101">
        <f t="shared" si="40"/>
        <v>87.5</v>
      </c>
      <c r="H135" s="91">
        <f>SUM(H136:H137)</f>
        <v>19871.8</v>
      </c>
      <c r="I135" s="101">
        <f t="shared" si="34"/>
        <v>105.4</v>
      </c>
      <c r="J135" s="91">
        <f>SUM(J136:J137)</f>
        <v>21228.639999999999</v>
      </c>
      <c r="K135" s="101">
        <f t="shared" si="35"/>
        <v>106.8</v>
      </c>
      <c r="L135" s="91">
        <f>SUM(L136:L137)</f>
        <v>22927</v>
      </c>
      <c r="M135" s="101">
        <f t="shared" si="36"/>
        <v>108</v>
      </c>
      <c r="N135" s="91">
        <f>SUM(N136:N137)</f>
        <v>24990.5</v>
      </c>
      <c r="O135" s="101">
        <f t="shared" ref="O135:O138" si="41">ROUND(N135/L135*100,1)</f>
        <v>109</v>
      </c>
    </row>
    <row r="136" spans="1:15" s="20" customFormat="1" ht="15" customHeight="1">
      <c r="A136" s="80" t="s">
        <v>104</v>
      </c>
      <c r="B136" s="78">
        <v>1808.3</v>
      </c>
      <c r="C136" s="78">
        <v>2246.4</v>
      </c>
      <c r="D136" s="70">
        <f t="shared" si="33"/>
        <v>124.2</v>
      </c>
      <c r="E136" s="78">
        <v>689.2</v>
      </c>
      <c r="F136" s="78">
        <v>793</v>
      </c>
      <c r="G136" s="70">
        <f t="shared" si="40"/>
        <v>115.1</v>
      </c>
      <c r="H136" s="78">
        <v>2367.6999999999998</v>
      </c>
      <c r="I136" s="70">
        <f t="shared" si="34"/>
        <v>105.4</v>
      </c>
      <c r="J136" s="78">
        <v>2533.44</v>
      </c>
      <c r="K136" s="70">
        <f t="shared" si="35"/>
        <v>107</v>
      </c>
      <c r="L136" s="78">
        <v>2736.1</v>
      </c>
      <c r="M136" s="70">
        <f t="shared" si="36"/>
        <v>108</v>
      </c>
      <c r="N136" s="78">
        <v>2982.4</v>
      </c>
      <c r="O136" s="70">
        <f t="shared" si="41"/>
        <v>109</v>
      </c>
    </row>
    <row r="137" spans="1:15" s="20" customFormat="1" ht="15" customHeight="1">
      <c r="A137" s="80" t="s">
        <v>9</v>
      </c>
      <c r="B137" s="78">
        <v>16540.2</v>
      </c>
      <c r="C137" s="78">
        <v>16607.5</v>
      </c>
      <c r="D137" s="70">
        <f t="shared" si="33"/>
        <v>100.4</v>
      </c>
      <c r="E137" s="78">
        <v>6553.2</v>
      </c>
      <c r="F137" s="78">
        <v>5547.6</v>
      </c>
      <c r="G137" s="70">
        <f t="shared" si="40"/>
        <v>84.7</v>
      </c>
      <c r="H137" s="78">
        <v>17504.099999999999</v>
      </c>
      <c r="I137" s="70">
        <f t="shared" si="34"/>
        <v>105.4</v>
      </c>
      <c r="J137" s="78">
        <v>18695.2</v>
      </c>
      <c r="K137" s="70">
        <f t="shared" si="35"/>
        <v>106.8</v>
      </c>
      <c r="L137" s="78">
        <v>20190.900000000001</v>
      </c>
      <c r="M137" s="70">
        <f t="shared" si="36"/>
        <v>108</v>
      </c>
      <c r="N137" s="78">
        <v>22008.1</v>
      </c>
      <c r="O137" s="70">
        <f t="shared" si="41"/>
        <v>109</v>
      </c>
    </row>
    <row r="138" spans="1:15" ht="17.25" customHeight="1">
      <c r="A138" s="90" t="s">
        <v>6</v>
      </c>
      <c r="B138" s="97">
        <f>B8-B127-B123</f>
        <v>384557.39999999991</v>
      </c>
      <c r="C138" s="97">
        <f>C8-C127-C123</f>
        <v>458991.59999999992</v>
      </c>
      <c r="D138" s="91">
        <f t="shared" si="33"/>
        <v>119.4</v>
      </c>
      <c r="E138" s="97">
        <f>E8-E127-E123</f>
        <v>102094.9</v>
      </c>
      <c r="F138" s="97">
        <f>F8-F127-F123</f>
        <v>122816.7</v>
      </c>
      <c r="G138" s="91">
        <f t="shared" si="40"/>
        <v>120.3</v>
      </c>
      <c r="H138" s="97">
        <f>H8-H127-H123</f>
        <v>506888.20000000019</v>
      </c>
      <c r="I138" s="91">
        <f t="shared" si="34"/>
        <v>110.4</v>
      </c>
      <c r="J138" s="97">
        <f>J8-J127-J123</f>
        <v>552295.20000000019</v>
      </c>
      <c r="K138" s="91">
        <f t="shared" si="35"/>
        <v>109</v>
      </c>
      <c r="L138" s="97">
        <f>L8-L127-L123</f>
        <v>608845.34</v>
      </c>
      <c r="M138" s="91">
        <f t="shared" si="36"/>
        <v>110.2</v>
      </c>
      <c r="N138" s="97">
        <f>N8-N127-N123</f>
        <v>678646.3</v>
      </c>
      <c r="O138" s="91">
        <f t="shared" si="41"/>
        <v>111.5</v>
      </c>
    </row>
    <row r="139" spans="1:15" ht="12.75" customHeight="1">
      <c r="A139" s="103"/>
      <c r="B139" s="84"/>
      <c r="C139" s="85"/>
      <c r="D139" s="70"/>
      <c r="E139" s="84"/>
      <c r="F139" s="85"/>
      <c r="G139" s="70"/>
      <c r="H139" s="85"/>
      <c r="I139" s="70"/>
      <c r="J139" s="85"/>
      <c r="K139" s="70"/>
      <c r="L139" s="85"/>
      <c r="M139" s="70"/>
      <c r="N139" s="85"/>
      <c r="O139" s="70"/>
    </row>
    <row r="140" spans="1:15" ht="24.95" customHeight="1">
      <c r="A140" s="104" t="s">
        <v>59</v>
      </c>
      <c r="B140" s="84"/>
      <c r="C140" s="85"/>
      <c r="D140" s="70"/>
      <c r="E140" s="84"/>
      <c r="F140" s="85"/>
      <c r="G140" s="70"/>
      <c r="H140" s="85"/>
      <c r="I140" s="70"/>
      <c r="J140" s="85"/>
      <c r="K140" s="70"/>
      <c r="L140" s="85"/>
      <c r="M140" s="70"/>
      <c r="N140" s="85"/>
      <c r="O140" s="70"/>
    </row>
    <row r="141" spans="1:15" ht="12" customHeight="1">
      <c r="A141" s="105" t="s">
        <v>58</v>
      </c>
      <c r="B141" s="84"/>
      <c r="C141" s="85"/>
      <c r="D141" s="70"/>
      <c r="E141" s="84"/>
      <c r="F141" s="85"/>
      <c r="G141" s="70"/>
      <c r="H141" s="85"/>
      <c r="I141" s="70"/>
      <c r="J141" s="85"/>
      <c r="K141" s="70"/>
      <c r="L141" s="85"/>
      <c r="M141" s="70"/>
      <c r="N141" s="85"/>
      <c r="O141" s="70"/>
    </row>
    <row r="142" spans="1:15" s="22" customFormat="1" ht="18" customHeight="1">
      <c r="A142" s="108" t="s">
        <v>95</v>
      </c>
      <c r="B142" s="109">
        <v>349642.6</v>
      </c>
      <c r="C142" s="109">
        <v>418613.5</v>
      </c>
      <c r="D142" s="110">
        <f t="shared" ref="D142:D150" si="42">ROUND(C142/B142*100,1)</f>
        <v>119.7</v>
      </c>
      <c r="E142" s="111">
        <v>111331.7</v>
      </c>
      <c r="F142" s="109">
        <v>126195.3</v>
      </c>
      <c r="G142" s="101">
        <f t="shared" ref="G142:G150" si="43">ROUND(F142/E142*100,1)</f>
        <v>113.4</v>
      </c>
      <c r="H142" s="106">
        <v>461708.2</v>
      </c>
      <c r="I142" s="101">
        <f t="shared" ref="I142:I150" si="44">ROUND(H142/C142*100,1)</f>
        <v>110.3</v>
      </c>
      <c r="J142" s="106">
        <v>498978.3</v>
      </c>
      <c r="K142" s="101">
        <f t="shared" ref="K142:K150" si="45">ROUND(J142/H142*100,1)</f>
        <v>108.1</v>
      </c>
      <c r="L142" s="106">
        <v>545444.30000000005</v>
      </c>
      <c r="M142" s="101">
        <f t="shared" ref="M142:M150" si="46">ROUND(L142/J142*100,1)</f>
        <v>109.3</v>
      </c>
      <c r="N142" s="106">
        <v>602752</v>
      </c>
      <c r="O142" s="101">
        <f t="shared" ref="O142:O150" si="47">ROUND(N142/L142*100,1)</f>
        <v>110.5</v>
      </c>
    </row>
    <row r="143" spans="1:15" s="22" customFormat="1" ht="15" customHeight="1">
      <c r="A143" s="108" t="s">
        <v>96</v>
      </c>
      <c r="B143" s="109">
        <v>39812.6</v>
      </c>
      <c r="C143" s="109">
        <v>54294.1</v>
      </c>
      <c r="D143" s="110">
        <f t="shared" si="42"/>
        <v>136.4</v>
      </c>
      <c r="E143" s="111">
        <v>11386.7</v>
      </c>
      <c r="F143" s="109">
        <v>17714.7</v>
      </c>
      <c r="G143" s="101">
        <f t="shared" si="43"/>
        <v>155.6</v>
      </c>
      <c r="H143" s="106">
        <v>57383.9</v>
      </c>
      <c r="I143" s="101">
        <f t="shared" si="44"/>
        <v>105.7</v>
      </c>
      <c r="J143" s="106">
        <v>61837.7</v>
      </c>
      <c r="K143" s="101">
        <f t="shared" si="45"/>
        <v>107.8</v>
      </c>
      <c r="L143" s="106">
        <v>67411</v>
      </c>
      <c r="M143" s="101">
        <f t="shared" si="46"/>
        <v>109</v>
      </c>
      <c r="N143" s="106">
        <v>74301.8</v>
      </c>
      <c r="O143" s="101">
        <f t="shared" si="47"/>
        <v>110.2</v>
      </c>
    </row>
    <row r="144" spans="1:15" s="22" customFormat="1" ht="15.75" customHeight="1">
      <c r="A144" s="108" t="s">
        <v>97</v>
      </c>
      <c r="B144" s="109">
        <v>10735.7</v>
      </c>
      <c r="C144" s="109">
        <v>10318.6</v>
      </c>
      <c r="D144" s="110">
        <f t="shared" si="42"/>
        <v>96.1</v>
      </c>
      <c r="E144" s="111">
        <v>3380.3</v>
      </c>
      <c r="F144" s="109">
        <v>3324.9</v>
      </c>
      <c r="G144" s="101">
        <f t="shared" si="43"/>
        <v>98.4</v>
      </c>
      <c r="H144" s="106">
        <v>10803.8</v>
      </c>
      <c r="I144" s="101">
        <f t="shared" si="44"/>
        <v>104.7</v>
      </c>
      <c r="J144" s="106">
        <v>11447.9</v>
      </c>
      <c r="K144" s="101">
        <f t="shared" si="45"/>
        <v>106</v>
      </c>
      <c r="L144" s="106">
        <v>12256.5</v>
      </c>
      <c r="M144" s="101">
        <f t="shared" si="46"/>
        <v>107.1</v>
      </c>
      <c r="N144" s="106">
        <v>13239.7</v>
      </c>
      <c r="O144" s="101">
        <f t="shared" si="47"/>
        <v>108</v>
      </c>
    </row>
    <row r="145" spans="1:20" s="22" customFormat="1" ht="13.5" customHeight="1">
      <c r="A145" s="108" t="s">
        <v>98</v>
      </c>
      <c r="B145" s="109">
        <v>42099.1</v>
      </c>
      <c r="C145" s="109">
        <v>39038.699999999997</v>
      </c>
      <c r="D145" s="110">
        <f t="shared" si="42"/>
        <v>92.7</v>
      </c>
      <c r="E145" s="109">
        <v>8372.7000000000007</v>
      </c>
      <c r="F145" s="109">
        <v>7094.4</v>
      </c>
      <c r="G145" s="101">
        <f t="shared" si="43"/>
        <v>84.7</v>
      </c>
      <c r="H145" s="106">
        <v>40956.300000000003</v>
      </c>
      <c r="I145" s="101">
        <f t="shared" si="44"/>
        <v>104.9</v>
      </c>
      <c r="J145" s="106">
        <v>44171.5</v>
      </c>
      <c r="K145" s="100">
        <f t="shared" si="45"/>
        <v>107.9</v>
      </c>
      <c r="L145" s="106">
        <v>48078</v>
      </c>
      <c r="M145" s="101">
        <f t="shared" si="46"/>
        <v>108.8</v>
      </c>
      <c r="N145" s="106">
        <v>53278.400000000001</v>
      </c>
      <c r="O145" s="101">
        <f t="shared" si="47"/>
        <v>110.8</v>
      </c>
    </row>
    <row r="146" spans="1:20" s="22" customFormat="1" ht="16.5" customHeight="1">
      <c r="A146" s="108" t="s">
        <v>99</v>
      </c>
      <c r="B146" s="109">
        <v>10585.3</v>
      </c>
      <c r="C146" s="109">
        <v>12540</v>
      </c>
      <c r="D146" s="110">
        <f t="shared" si="42"/>
        <v>118.5</v>
      </c>
      <c r="E146" s="109">
        <v>2424.3000000000002</v>
      </c>
      <c r="F146" s="109">
        <v>3138.2</v>
      </c>
      <c r="G146" s="101">
        <f t="shared" si="43"/>
        <v>129.4</v>
      </c>
      <c r="H146" s="106">
        <v>13362.8</v>
      </c>
      <c r="I146" s="101">
        <f t="shared" si="44"/>
        <v>106.6</v>
      </c>
      <c r="J146" s="106">
        <v>14616.5</v>
      </c>
      <c r="K146" s="101">
        <f t="shared" si="45"/>
        <v>109.4</v>
      </c>
      <c r="L146" s="106">
        <v>16133.9</v>
      </c>
      <c r="M146" s="101">
        <f t="shared" si="46"/>
        <v>110.4</v>
      </c>
      <c r="N146" s="106">
        <v>17971</v>
      </c>
      <c r="O146" s="101">
        <f t="shared" si="47"/>
        <v>111.4</v>
      </c>
    </row>
    <row r="147" spans="1:20" s="22" customFormat="1" ht="15" customHeight="1">
      <c r="A147" s="108" t="s">
        <v>100</v>
      </c>
      <c r="B147" s="109">
        <v>27135.599999999999</v>
      </c>
      <c r="C147" s="109">
        <v>22902.5</v>
      </c>
      <c r="D147" s="110">
        <f t="shared" si="42"/>
        <v>84.4</v>
      </c>
      <c r="E147" s="109">
        <v>8984</v>
      </c>
      <c r="F147" s="109">
        <v>7810</v>
      </c>
      <c r="G147" s="101">
        <f t="shared" si="43"/>
        <v>86.9</v>
      </c>
      <c r="H147" s="106">
        <v>24151.4</v>
      </c>
      <c r="I147" s="101">
        <f t="shared" si="44"/>
        <v>105.5</v>
      </c>
      <c r="J147" s="106">
        <v>25767.3</v>
      </c>
      <c r="K147" s="101">
        <f t="shared" si="45"/>
        <v>106.7</v>
      </c>
      <c r="L147" s="106">
        <v>27865.84</v>
      </c>
      <c r="M147" s="101">
        <f t="shared" si="46"/>
        <v>108.1</v>
      </c>
      <c r="N147" s="106">
        <v>30316.2</v>
      </c>
      <c r="O147" s="101">
        <f t="shared" si="47"/>
        <v>108.8</v>
      </c>
    </row>
    <row r="148" spans="1:20" s="22" customFormat="1" ht="14.25" customHeight="1">
      <c r="A148" s="108" t="s">
        <v>101</v>
      </c>
      <c r="B148" s="109">
        <v>66758.399999999994</v>
      </c>
      <c r="C148" s="109">
        <v>83184.5</v>
      </c>
      <c r="D148" s="110">
        <f t="shared" si="42"/>
        <v>124.6</v>
      </c>
      <c r="E148" s="109">
        <v>16948.7</v>
      </c>
      <c r="F148" s="109">
        <v>18609.900000000001</v>
      </c>
      <c r="G148" s="101">
        <f t="shared" si="43"/>
        <v>109.8</v>
      </c>
      <c r="H148" s="106">
        <v>89014.8</v>
      </c>
      <c r="I148" s="101">
        <f t="shared" si="44"/>
        <v>107</v>
      </c>
      <c r="J148" s="106">
        <v>96822.8</v>
      </c>
      <c r="K148" s="101">
        <f t="shared" si="45"/>
        <v>108.8</v>
      </c>
      <c r="L148" s="106">
        <v>106475.4</v>
      </c>
      <c r="M148" s="101">
        <f t="shared" si="46"/>
        <v>110</v>
      </c>
      <c r="N148" s="106">
        <v>118506.3</v>
      </c>
      <c r="O148" s="101">
        <f t="shared" si="47"/>
        <v>111.3</v>
      </c>
    </row>
    <row r="149" spans="1:20" s="22" customFormat="1" ht="14.25" customHeight="1">
      <c r="A149" s="108" t="s">
        <v>102</v>
      </c>
      <c r="B149" s="109">
        <v>13849.5</v>
      </c>
      <c r="C149" s="109">
        <v>17577</v>
      </c>
      <c r="D149" s="110">
        <f t="shared" si="42"/>
        <v>126.9</v>
      </c>
      <c r="E149" s="109">
        <v>4607.2</v>
      </c>
      <c r="F149" s="109">
        <v>6280.9</v>
      </c>
      <c r="G149" s="101">
        <f t="shared" si="43"/>
        <v>136.30000000000001</v>
      </c>
      <c r="H149" s="106">
        <v>18499.400000000001</v>
      </c>
      <c r="I149" s="101">
        <f t="shared" si="44"/>
        <v>105.2</v>
      </c>
      <c r="J149" s="106">
        <v>19703.8</v>
      </c>
      <c r="K149" s="101">
        <f t="shared" si="45"/>
        <v>106.5</v>
      </c>
      <c r="L149" s="106">
        <v>21205.7</v>
      </c>
      <c r="M149" s="101">
        <f t="shared" si="46"/>
        <v>107.6</v>
      </c>
      <c r="N149" s="106">
        <v>23030.400000000001</v>
      </c>
      <c r="O149" s="101">
        <f t="shared" si="47"/>
        <v>108.6</v>
      </c>
    </row>
    <row r="150" spans="1:20" s="22" customFormat="1" ht="15.75" customHeight="1">
      <c r="A150" s="108" t="s">
        <v>103</v>
      </c>
      <c r="B150" s="109">
        <v>1056</v>
      </c>
      <c r="C150" s="109">
        <v>999</v>
      </c>
      <c r="D150" s="110">
        <f t="shared" si="42"/>
        <v>94.6</v>
      </c>
      <c r="E150" s="109">
        <v>318.3</v>
      </c>
      <c r="F150" s="109">
        <v>347.5</v>
      </c>
      <c r="G150" s="101">
        <f t="shared" si="43"/>
        <v>109.2</v>
      </c>
      <c r="H150" s="106">
        <v>1015.6</v>
      </c>
      <c r="I150" s="101">
        <f t="shared" si="44"/>
        <v>101.7</v>
      </c>
      <c r="J150" s="106">
        <v>1037.5999999999999</v>
      </c>
      <c r="K150" s="101">
        <f t="shared" si="45"/>
        <v>102.2</v>
      </c>
      <c r="L150" s="106">
        <v>1065.7</v>
      </c>
      <c r="M150" s="101">
        <f t="shared" si="46"/>
        <v>102.7</v>
      </c>
      <c r="N150" s="106">
        <v>1099.3</v>
      </c>
      <c r="O150" s="101">
        <f t="shared" si="47"/>
        <v>103.2</v>
      </c>
    </row>
    <row r="151" spans="1:20" ht="84.75" customHeight="1">
      <c r="A151" s="162" t="s">
        <v>68</v>
      </c>
      <c r="B151" s="162"/>
      <c r="C151" s="162"/>
      <c r="D151" s="162"/>
      <c r="E151" s="162"/>
      <c r="F151" s="162"/>
      <c r="G151" s="162"/>
      <c r="H151" s="162"/>
      <c r="I151" s="162"/>
      <c r="J151" s="162"/>
      <c r="K151" s="162"/>
      <c r="L151" s="162"/>
      <c r="M151" s="162"/>
      <c r="N151" s="162"/>
      <c r="O151" s="5"/>
    </row>
    <row r="152" spans="1:20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</row>
    <row r="153" spans="1:20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</row>
    <row r="154" spans="1:20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</row>
    <row r="155" spans="1:20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</row>
    <row r="156" spans="1:20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</row>
    <row r="157" spans="1:20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</row>
    <row r="158" spans="1:20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</row>
    <row r="159" spans="1:20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</row>
    <row r="160" spans="1:2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</row>
    <row r="161" spans="1:20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</row>
    <row r="162" spans="1:20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 spans="1:20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</row>
    <row r="164" spans="1:20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 spans="1:20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spans="1:20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spans="1:20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spans="1:20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spans="1:20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 spans="1:2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spans="1:20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1:20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1:20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1:20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 spans="1:20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</row>
    <row r="176" spans="1:20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0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1:20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0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1:2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 spans="1:20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</row>
    <row r="182" spans="1:20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 spans="1:20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 spans="1:20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 spans="1:20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1:20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 spans="1:20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</row>
    <row r="188" spans="1:20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 spans="1:20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 spans="1:2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 spans="1:20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 spans="1:20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 spans="1:20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 spans="1:20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</row>
    <row r="195" spans="1:20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 spans="1:20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 spans="1:20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 spans="1:20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 spans="1:20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</row>
    <row r="200" spans="1:2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</row>
    <row r="201" spans="1:20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</row>
    <row r="202" spans="1:20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</row>
    <row r="203" spans="1:20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</row>
    <row r="204" spans="1:20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</row>
    <row r="205" spans="1:20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</row>
    <row r="206" spans="1:20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</row>
    <row r="207" spans="1:20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</row>
    <row r="208" spans="1:20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</row>
    <row r="209" spans="1:20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</row>
    <row r="210" spans="1:2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</row>
    <row r="211" spans="1:20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</row>
    <row r="212" spans="1:20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</row>
    <row r="213" spans="1:20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</row>
    <row r="214" spans="1:20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</row>
    <row r="215" spans="1:20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</row>
    <row r="216" spans="1:20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</row>
    <row r="217" spans="1:20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</row>
    <row r="218" spans="1:20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</row>
    <row r="219" spans="1:20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</row>
    <row r="220" spans="1: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</row>
    <row r="221" spans="1:20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</row>
    <row r="222" spans="1:20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</row>
    <row r="223" spans="1:20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</row>
    <row r="224" spans="1:20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</row>
    <row r="225" spans="1:20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</row>
    <row r="226" spans="1:20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</row>
    <row r="227" spans="1:20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</row>
    <row r="228" spans="1:20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</row>
    <row r="229" spans="1:20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</row>
    <row r="230" spans="1:2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</row>
    <row r="231" spans="1:20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</row>
    <row r="232" spans="1:20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</row>
    <row r="233" spans="1:20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</row>
    <row r="234" spans="1:20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</row>
    <row r="235" spans="1:20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</row>
    <row r="236" spans="1:20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</row>
    <row r="237" spans="1:20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</row>
    <row r="238" spans="1:20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</row>
    <row r="239" spans="1:20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</row>
    <row r="240" spans="1:2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</row>
    <row r="241" spans="1:20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</row>
    <row r="242" spans="1:20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</row>
    <row r="243" spans="1:20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</row>
    <row r="244" spans="1:20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</row>
    <row r="245" spans="1:20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</row>
    <row r="246" spans="1:20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</row>
    <row r="247" spans="1:20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</row>
    <row r="248" spans="1:20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</row>
    <row r="249" spans="1:20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</row>
    <row r="250" spans="1:2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</row>
    <row r="251" spans="1:20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</row>
    <row r="252" spans="1:20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</row>
    <row r="253" spans="1:20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</row>
    <row r="254" spans="1:20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</row>
    <row r="255" spans="1:20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</row>
    <row r="256" spans="1:20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</row>
    <row r="257" spans="1:20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</row>
    <row r="258" spans="1:20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</row>
    <row r="259" spans="1:20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</row>
    <row r="260" spans="1:2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</row>
    <row r="261" spans="1:20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</row>
    <row r="262" spans="1:20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 spans="1:20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</row>
    <row r="264" spans="1:20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 spans="1:20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</row>
    <row r="266" spans="1:20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spans="1:20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</row>
    <row r="268" spans="1:20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1:20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spans="1:2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1:20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spans="1:20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spans="1:20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 spans="1:20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spans="1:20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spans="1:20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spans="1:20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spans="1:20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</row>
    <row r="279" spans="1:20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spans="1:2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spans="1:20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</row>
    <row r="282" spans="1:20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</row>
    <row r="283" spans="1:20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</row>
    <row r="284" spans="1:20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</row>
    <row r="285" spans="1:20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</row>
    <row r="286" spans="1:20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</row>
    <row r="287" spans="1:20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</row>
    <row r="288" spans="1:20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</row>
    <row r="289" spans="1:20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</row>
    <row r="290" spans="1:2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</row>
    <row r="291" spans="1:20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</row>
    <row r="292" spans="1:20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</row>
    <row r="293" spans="1:20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</row>
    <row r="294" spans="1:20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</row>
    <row r="295" spans="1:20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</row>
    <row r="296" spans="1:20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</row>
    <row r="297" spans="1:20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</row>
    <row r="298" spans="1:20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</row>
    <row r="299" spans="1:20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</row>
    <row r="300" spans="1:2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</row>
    <row r="301" spans="1:20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</row>
    <row r="302" spans="1:20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</row>
    <row r="303" spans="1:20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</row>
    <row r="304" spans="1:20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</row>
    <row r="305" spans="1:20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</row>
    <row r="306" spans="1:20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</row>
    <row r="307" spans="1:20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</row>
    <row r="308" spans="1:20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</row>
    <row r="309" spans="1:20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</row>
    <row r="310" spans="1:2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</row>
    <row r="311" spans="1:20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</row>
    <row r="312" spans="1:20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</row>
    <row r="313" spans="1:20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</row>
    <row r="314" spans="1:20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</row>
    <row r="315" spans="1:20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</row>
    <row r="316" spans="1:20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</row>
    <row r="317" spans="1:20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</row>
    <row r="318" spans="1:20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</row>
    <row r="319" spans="1:20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</row>
    <row r="320" spans="1: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</row>
    <row r="321" spans="1:20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</row>
    <row r="322" spans="1:20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</row>
    <row r="323" spans="1:20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</row>
    <row r="324" spans="1:20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</row>
    <row r="325" spans="1:20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</row>
    <row r="326" spans="1:20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</row>
    <row r="327" spans="1:20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</row>
    <row r="328" spans="1:20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</row>
    <row r="329" spans="1:20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</row>
    <row r="330" spans="1:2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</row>
    <row r="331" spans="1:20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</row>
    <row r="332" spans="1:20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</row>
    <row r="333" spans="1:20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</row>
    <row r="334" spans="1:20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</row>
    <row r="335" spans="1:20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</row>
    <row r="336" spans="1:20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</row>
    <row r="337" spans="1:20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</row>
    <row r="338" spans="1:20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</row>
    <row r="339" spans="1:20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</row>
    <row r="340" spans="1:2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</row>
    <row r="341" spans="1:20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</row>
    <row r="342" spans="1:20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</row>
    <row r="343" spans="1:20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</row>
    <row r="344" spans="1:20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</row>
    <row r="345" spans="1:20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</row>
    <row r="346" spans="1:20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</row>
    <row r="347" spans="1:20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</row>
    <row r="348" spans="1:20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</row>
    <row r="349" spans="1:20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</row>
    <row r="350" spans="1:2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</row>
    <row r="351" spans="1:20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</row>
    <row r="352" spans="1:20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</row>
    <row r="353" spans="1:20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</row>
    <row r="354" spans="1:20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</row>
    <row r="355" spans="1:20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</row>
    <row r="356" spans="1:20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</row>
    <row r="357" spans="1:20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</row>
    <row r="358" spans="1:20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</row>
    <row r="359" spans="1:20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</row>
    <row r="360" spans="1:2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</row>
    <row r="361" spans="1:20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</row>
    <row r="362" spans="1:20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</row>
    <row r="363" spans="1:20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</row>
    <row r="364" spans="1:20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</row>
    <row r="365" spans="1:20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</row>
    <row r="366" spans="1:20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</row>
    <row r="367" spans="1:20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</row>
    <row r="368" spans="1:20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</row>
    <row r="369" spans="1:20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</row>
    <row r="370" spans="1:2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</row>
    <row r="371" spans="1:20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</row>
    <row r="372" spans="1:20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</row>
    <row r="373" spans="1:20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</row>
    <row r="374" spans="1:20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</row>
    <row r="375" spans="1:20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</row>
    <row r="376" spans="1:20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</row>
    <row r="377" spans="1:20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</row>
    <row r="378" spans="1:20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</row>
    <row r="379" spans="1:20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</row>
    <row r="380" spans="1:2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</row>
    <row r="381" spans="1:20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</row>
    <row r="382" spans="1:20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</row>
    <row r="383" spans="1:20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</row>
    <row r="384" spans="1:20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</row>
    <row r="385" spans="1:20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</row>
    <row r="386" spans="1:20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</row>
    <row r="387" spans="1:20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</row>
    <row r="388" spans="1:20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</row>
    <row r="389" spans="1:20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</row>
    <row r="390" spans="1:2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</row>
    <row r="391" spans="1:20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</row>
    <row r="392" spans="1:20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</row>
    <row r="393" spans="1:20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</row>
    <row r="394" spans="1:20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</row>
    <row r="395" spans="1:20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</row>
    <row r="396" spans="1:20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</row>
    <row r="397" spans="1:20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</row>
    <row r="398" spans="1:20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</row>
    <row r="399" spans="1:20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</row>
    <row r="400" spans="1:2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</row>
    <row r="401" spans="1:20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</row>
    <row r="402" spans="1:20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</row>
    <row r="403" spans="1:20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</row>
    <row r="404" spans="1:20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</row>
    <row r="405" spans="1:20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</row>
    <row r="406" spans="1:20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</row>
    <row r="407" spans="1:20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</row>
    <row r="408" spans="1:20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</row>
    <row r="409" spans="1:20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</row>
    <row r="410" spans="1:2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</row>
    <row r="411" spans="1:20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</row>
    <row r="412" spans="1:20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</row>
    <row r="413" spans="1:20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</row>
    <row r="414" spans="1:20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</row>
    <row r="415" spans="1:20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</row>
    <row r="416" spans="1:20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</row>
    <row r="417" spans="1:20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</row>
    <row r="418" spans="1:20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</row>
    <row r="419" spans="1:20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</row>
    <row r="420" spans="1: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</row>
    <row r="421" spans="1:20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</row>
    <row r="422" spans="1:20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</row>
    <row r="423" spans="1:20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</row>
    <row r="424" spans="1:20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</row>
    <row r="425" spans="1:20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</row>
    <row r="426" spans="1:20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</row>
    <row r="427" spans="1:20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</row>
    <row r="428" spans="1:20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</row>
    <row r="429" spans="1:20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</row>
    <row r="430" spans="1:2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</row>
    <row r="431" spans="1:20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</row>
    <row r="432" spans="1:20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</row>
    <row r="433" spans="1:20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</row>
    <row r="434" spans="1:20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</row>
    <row r="435" spans="1:20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</row>
    <row r="436" spans="1:20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</row>
    <row r="437" spans="1:20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</row>
    <row r="438" spans="1:20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</row>
    <row r="439" spans="1:20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</row>
    <row r="440" spans="1:2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</row>
    <row r="441" spans="1:20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</row>
    <row r="442" spans="1:20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</row>
    <row r="443" spans="1:20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</row>
    <row r="444" spans="1:20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</row>
    <row r="445" spans="1:20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</row>
    <row r="446" spans="1:20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</row>
    <row r="447" spans="1:20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</row>
    <row r="448" spans="1:20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</row>
    <row r="449" spans="1:20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</row>
    <row r="450" spans="1:2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</row>
    <row r="451" spans="1:20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</row>
    <row r="452" spans="1:20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</row>
    <row r="453" spans="1:20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</row>
    <row r="454" spans="1:20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</row>
    <row r="455" spans="1:20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</row>
    <row r="456" spans="1:20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</row>
    <row r="457" spans="1:20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</row>
    <row r="458" spans="1:20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</row>
    <row r="459" spans="1:20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</row>
    <row r="460" spans="1:2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</row>
    <row r="461" spans="1:20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</row>
    <row r="462" spans="1:20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</row>
    <row r="463" spans="1:20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</row>
    <row r="464" spans="1:20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</row>
    <row r="465" spans="1:20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</row>
    <row r="466" spans="1:20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</row>
    <row r="467" spans="1:20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</row>
    <row r="468" spans="1:20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</row>
    <row r="469" spans="1:20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</row>
    <row r="470" spans="1:2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</row>
    <row r="471" spans="1:20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</row>
    <row r="472" spans="1:20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</row>
    <row r="473" spans="1:20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</row>
    <row r="474" spans="1:20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</row>
    <row r="475" spans="1:20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</row>
    <row r="476" spans="1:20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</row>
    <row r="477" spans="1:20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</row>
    <row r="478" spans="1:20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</row>
    <row r="479" spans="1:20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</row>
    <row r="480" spans="1:2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</row>
    <row r="481" spans="1:20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</row>
    <row r="482" spans="1:20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</row>
    <row r="483" spans="1:20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</row>
    <row r="484" spans="1:20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</row>
    <row r="485" spans="1:20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</row>
    <row r="486" spans="1:20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</row>
    <row r="487" spans="1:20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</row>
    <row r="488" spans="1:20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</row>
    <row r="489" spans="1:20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</row>
    <row r="490" spans="1:2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</row>
    <row r="491" spans="1:20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</row>
    <row r="492" spans="1:20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</row>
    <row r="493" spans="1:20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</row>
    <row r="494" spans="1:20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</row>
    <row r="495" spans="1:20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</row>
    <row r="496" spans="1:20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</row>
    <row r="497" spans="1:20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</row>
    <row r="498" spans="1:20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</row>
    <row r="499" spans="1:20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</row>
    <row r="500" spans="1:2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</row>
    <row r="501" spans="1:20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</row>
    <row r="502" spans="1:20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</row>
    <row r="503" spans="1:20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</row>
    <row r="504" spans="1:20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</row>
    <row r="505" spans="1:20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</row>
    <row r="506" spans="1:20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</row>
    <row r="507" spans="1:20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</row>
    <row r="508" spans="1:20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</row>
    <row r="509" spans="1:20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</row>
    <row r="510" spans="1:2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</row>
    <row r="511" spans="1:20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</row>
    <row r="512" spans="1:20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</row>
    <row r="513" spans="1:20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</row>
    <row r="514" spans="1:20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</row>
    <row r="515" spans="1:20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</row>
    <row r="516" spans="1:20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</row>
    <row r="517" spans="1:20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</row>
    <row r="518" spans="1:20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</row>
    <row r="519" spans="1:20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</row>
    <row r="520" spans="1: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</row>
    <row r="521" spans="1:20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</row>
    <row r="522" spans="1:20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</row>
    <row r="523" spans="1:20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</row>
    <row r="524" spans="1:20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</row>
    <row r="525" spans="1:20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</row>
    <row r="526" spans="1:20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</row>
    <row r="527" spans="1:20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</row>
    <row r="528" spans="1:20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</row>
    <row r="529" spans="1:20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</row>
    <row r="530" spans="1:2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</row>
    <row r="531" spans="1:20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</row>
    <row r="532" spans="1:20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</row>
    <row r="533" spans="1:20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</row>
    <row r="534" spans="1:20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</row>
    <row r="535" spans="1:20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</row>
    <row r="536" spans="1:20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</row>
    <row r="537" spans="1:20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</row>
    <row r="538" spans="1:20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</row>
    <row r="539" spans="1:20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</row>
    <row r="540" spans="1:2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</row>
    <row r="541" spans="1:20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</row>
    <row r="542" spans="1:20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</row>
    <row r="543" spans="1:20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</row>
    <row r="544" spans="1:20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</row>
    <row r="545" spans="1:20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</row>
    <row r="546" spans="1:20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</row>
    <row r="547" spans="1:20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</row>
    <row r="548" spans="1:20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</row>
    <row r="549" spans="1:20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</row>
    <row r="550" spans="1:2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</row>
    <row r="551" spans="1:20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</row>
    <row r="552" spans="1:20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</row>
    <row r="553" spans="1:20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</row>
    <row r="554" spans="1:20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</row>
    <row r="555" spans="1:20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</row>
    <row r="556" spans="1:20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</row>
    <row r="557" spans="1:20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</row>
    <row r="558" spans="1:20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</row>
    <row r="559" spans="1:20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</row>
    <row r="560" spans="1:2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</row>
    <row r="561" spans="1:20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</row>
    <row r="562" spans="1:20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</row>
    <row r="563" spans="1:20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</row>
    <row r="564" spans="1:20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</row>
    <row r="565" spans="1:20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</row>
    <row r="566" spans="1:20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</row>
    <row r="567" spans="1:20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</row>
    <row r="568" spans="1:20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</row>
    <row r="569" spans="1:20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</row>
    <row r="570" spans="1:2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</row>
    <row r="571" spans="1:20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</row>
    <row r="572" spans="1:20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</row>
    <row r="573" spans="1:20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</row>
    <row r="574" spans="1:20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</row>
    <row r="575" spans="1:20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</row>
    <row r="576" spans="1:20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</row>
    <row r="577" spans="1:20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</row>
    <row r="578" spans="1:20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</row>
    <row r="579" spans="1:20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</row>
    <row r="580" spans="1:2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</row>
    <row r="581" spans="1:20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</row>
    <row r="582" spans="1:20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</row>
    <row r="583" spans="1:20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</row>
    <row r="584" spans="1:20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</row>
    <row r="585" spans="1:20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</row>
    <row r="586" spans="1:20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</row>
    <row r="587" spans="1:20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</row>
    <row r="588" spans="1:20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</row>
    <row r="589" spans="1:20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</row>
    <row r="590" spans="1:2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</row>
    <row r="591" spans="1:20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</row>
    <row r="592" spans="1:20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</row>
    <row r="593" spans="1:20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</row>
    <row r="594" spans="1:20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</row>
    <row r="595" spans="1:20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</row>
    <row r="596" spans="1:20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</row>
    <row r="597" spans="1:20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</row>
    <row r="598" spans="1:20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</row>
    <row r="599" spans="1:20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</row>
    <row r="600" spans="1:2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</row>
    <row r="601" spans="1:20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</row>
    <row r="602" spans="1:20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</row>
    <row r="603" spans="1:20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</row>
    <row r="604" spans="1:20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</row>
    <row r="605" spans="1:20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</row>
    <row r="606" spans="1:20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</row>
    <row r="607" spans="1:20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</row>
    <row r="608" spans="1:20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</row>
    <row r="609" spans="1:20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</row>
    <row r="610" spans="1:2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</row>
    <row r="611" spans="1:20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</row>
    <row r="612" spans="1:20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</row>
    <row r="613" spans="1:20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</row>
    <row r="614" spans="1:20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</row>
    <row r="615" spans="1:20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</row>
    <row r="616" spans="1:20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</row>
    <row r="617" spans="1:20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</row>
    <row r="618" spans="1:20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</row>
    <row r="619" spans="1:20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</row>
    <row r="620" spans="1: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</row>
    <row r="621" spans="1:20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</row>
  </sheetData>
  <sheetProtection insertColumns="0" insertRows="0" insertHyperlinks="0" deleteColumns="0" deleteRows="0" sort="0" autoFilter="0" pivotTables="0"/>
  <mergeCells count="11">
    <mergeCell ref="J6:K6"/>
    <mergeCell ref="L6:M6"/>
    <mergeCell ref="A151:N151"/>
    <mergeCell ref="A2:N2"/>
    <mergeCell ref="A3:N3"/>
    <mergeCell ref="C4:F4"/>
    <mergeCell ref="N6:O6"/>
    <mergeCell ref="A6:A7"/>
    <mergeCell ref="C6:D6"/>
    <mergeCell ref="F6:G6"/>
    <mergeCell ref="H6:I6"/>
  </mergeCells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59" orientation="landscape" verticalDpi="180" r:id="rId1"/>
  <headerFooter>
    <oddFooter>&amp;C&amp;P&amp;R&amp;F]</oddFooter>
  </headerFooter>
  <rowBreaks count="3" manualBreakCount="3">
    <brk id="46" max="14" man="1"/>
    <brk id="95" max="14" man="1"/>
    <brk id="126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A488"/>
  <sheetViews>
    <sheetView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" sqref="A2:O150"/>
    </sheetView>
  </sheetViews>
  <sheetFormatPr defaultRowHeight="15"/>
  <cols>
    <col min="1" max="1" width="38" style="3" customWidth="1"/>
    <col min="2" max="2" width="13.42578125" style="3" customWidth="1"/>
    <col min="3" max="3" width="13" style="3" customWidth="1"/>
    <col min="4" max="4" width="10.7109375" style="3" customWidth="1"/>
    <col min="5" max="5" width="13.140625" style="3" customWidth="1"/>
    <col min="6" max="6" width="13.42578125" style="3" customWidth="1"/>
    <col min="7" max="7" width="10.7109375" style="3" customWidth="1"/>
    <col min="8" max="8" width="12.7109375" style="3" customWidth="1"/>
    <col min="9" max="9" width="10.5703125" style="3" customWidth="1"/>
    <col min="10" max="10" width="13.28515625" style="3" customWidth="1"/>
    <col min="11" max="11" width="9.7109375" style="3" customWidth="1"/>
    <col min="12" max="12" width="13.140625" style="3" customWidth="1"/>
    <col min="13" max="13" width="11" style="3" customWidth="1"/>
    <col min="14" max="14" width="12.7109375" style="3" customWidth="1"/>
    <col min="15" max="15" width="10.5703125" style="3" customWidth="1"/>
    <col min="16" max="16384" width="9.140625" style="3"/>
  </cols>
  <sheetData>
    <row r="1" spans="1:17">
      <c r="L1" s="3" t="s">
        <v>11</v>
      </c>
    </row>
    <row r="2" spans="1:17" ht="25.5" customHeight="1">
      <c r="A2" s="168" t="s">
        <v>69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</row>
    <row r="3" spans="1:17" ht="18.75" customHeight="1">
      <c r="A3" s="168" t="s">
        <v>105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</row>
    <row r="4" spans="1:17" ht="9.75" customHeight="1">
      <c r="A4" s="15"/>
      <c r="B4" s="15"/>
      <c r="C4" s="169" t="s">
        <v>70</v>
      </c>
      <c r="D4" s="169"/>
      <c r="E4" s="169"/>
      <c r="F4" s="169"/>
      <c r="G4" s="169"/>
      <c r="H4" s="15"/>
      <c r="I4" s="15"/>
      <c r="J4" s="15"/>
      <c r="K4" s="15"/>
      <c r="L4" s="15"/>
      <c r="M4" s="15"/>
      <c r="N4" s="1"/>
      <c r="O4" s="1"/>
      <c r="P4" s="1"/>
      <c r="Q4" s="1"/>
    </row>
    <row r="6" spans="1:17" ht="31.5" customHeight="1">
      <c r="A6" s="172" t="s">
        <v>7</v>
      </c>
      <c r="B6" s="14" t="s">
        <v>15</v>
      </c>
      <c r="C6" s="173" t="s">
        <v>16</v>
      </c>
      <c r="D6" s="174"/>
      <c r="E6" s="14" t="s">
        <v>75</v>
      </c>
      <c r="F6" s="170" t="s">
        <v>76</v>
      </c>
      <c r="G6" s="171"/>
      <c r="H6" s="170" t="s">
        <v>17</v>
      </c>
      <c r="I6" s="171"/>
      <c r="J6" s="170" t="s">
        <v>18</v>
      </c>
      <c r="K6" s="171"/>
      <c r="L6" s="170" t="s">
        <v>19</v>
      </c>
      <c r="M6" s="171"/>
      <c r="N6" s="170" t="s">
        <v>20</v>
      </c>
      <c r="O6" s="171"/>
    </row>
    <row r="7" spans="1:17" ht="46.5" customHeight="1">
      <c r="A7" s="172"/>
      <c r="B7" s="14" t="s">
        <v>71</v>
      </c>
      <c r="C7" s="14" t="s">
        <v>71</v>
      </c>
      <c r="D7" s="14" t="s">
        <v>13</v>
      </c>
      <c r="E7" s="14" t="s">
        <v>71</v>
      </c>
      <c r="F7" s="14" t="s">
        <v>71</v>
      </c>
      <c r="G7" s="14" t="s">
        <v>13</v>
      </c>
      <c r="H7" s="14" t="s">
        <v>71</v>
      </c>
      <c r="I7" s="14" t="s">
        <v>13</v>
      </c>
      <c r="J7" s="14" t="s">
        <v>71</v>
      </c>
      <c r="K7" s="14" t="s">
        <v>13</v>
      </c>
      <c r="L7" s="14" t="s">
        <v>71</v>
      </c>
      <c r="M7" s="14" t="s">
        <v>13</v>
      </c>
      <c r="N7" s="14" t="s">
        <v>71</v>
      </c>
      <c r="O7" s="14" t="s">
        <v>13</v>
      </c>
    </row>
    <row r="8" spans="1:17" ht="18.75" customHeight="1">
      <c r="A8" s="49" t="s">
        <v>60</v>
      </c>
      <c r="B8" s="37">
        <f>SUM(B142:B150)</f>
        <v>2197.9</v>
      </c>
      <c r="C8" s="37">
        <f>SUM(C142:C150)</f>
        <v>2486.7000000000003</v>
      </c>
      <c r="D8" s="37">
        <f>ROUND(C8/B8*100,1)</f>
        <v>113.1</v>
      </c>
      <c r="E8" s="37">
        <f>SUM(E142:E150)</f>
        <v>2106.94</v>
      </c>
      <c r="F8" s="37">
        <f>SUM(F142:F150)</f>
        <v>2518.88</v>
      </c>
      <c r="G8" s="37">
        <f>ROUND(F8/E8*100,1)</f>
        <v>119.6</v>
      </c>
      <c r="H8" s="37">
        <f>SUM(H142:H150)</f>
        <v>2525.5</v>
      </c>
      <c r="I8" s="37">
        <f>ROUND(H8/C8*100,1)</f>
        <v>101.6</v>
      </c>
      <c r="J8" s="37">
        <f>SUM(J142:J150)</f>
        <v>2525.5</v>
      </c>
      <c r="K8" s="37">
        <f>ROUND(J8/H8*100,1)</f>
        <v>100</v>
      </c>
      <c r="L8" s="37">
        <f>SUM(L142:L150)</f>
        <v>2525.5</v>
      </c>
      <c r="M8" s="37">
        <f>ROUND(L8/J8*100,1)</f>
        <v>100</v>
      </c>
      <c r="N8" s="37">
        <f>SUM(N142:N150)</f>
        <v>2525.5</v>
      </c>
      <c r="O8" s="37">
        <f>ROUND(N8/L8*100,1)</f>
        <v>100</v>
      </c>
    </row>
    <row r="9" spans="1:17" ht="13.5" customHeight="1">
      <c r="A9" s="6" t="s">
        <v>22</v>
      </c>
      <c r="B9" s="21">
        <f>B8-B10</f>
        <v>0</v>
      </c>
      <c r="C9" s="21">
        <f>C8-C10</f>
        <v>0</v>
      </c>
      <c r="D9" s="21">
        <f>D8-D10</f>
        <v>0</v>
      </c>
      <c r="E9" s="21">
        <f>E8-E10</f>
        <v>3.999999999996362E-2</v>
      </c>
      <c r="F9" s="21">
        <f t="shared" ref="F9:O9" si="0">F8-F10</f>
        <v>-1.999999999998181E-2</v>
      </c>
      <c r="G9" s="21">
        <f t="shared" si="0"/>
        <v>0</v>
      </c>
      <c r="H9" s="21">
        <f t="shared" si="0"/>
        <v>0</v>
      </c>
      <c r="I9" s="21">
        <f t="shared" si="0"/>
        <v>0</v>
      </c>
      <c r="J9" s="19">
        <f t="shared" si="0"/>
        <v>0</v>
      </c>
      <c r="K9" s="19">
        <f t="shared" si="0"/>
        <v>0</v>
      </c>
      <c r="L9" s="19">
        <f t="shared" si="0"/>
        <v>0</v>
      </c>
      <c r="M9" s="19">
        <f t="shared" si="0"/>
        <v>0</v>
      </c>
      <c r="N9" s="19">
        <f t="shared" si="0"/>
        <v>0</v>
      </c>
      <c r="O9" s="19">
        <f t="shared" si="0"/>
        <v>0</v>
      </c>
    </row>
    <row r="10" spans="1:17" ht="11.25" customHeight="1">
      <c r="A10" s="6" t="s">
        <v>23</v>
      </c>
      <c r="B10" s="21">
        <f>ROUND(SUM(B16+B22+B25)+SUM(B95+B98+B102+B105+B110+B114+B118)+B127,1)</f>
        <v>2197.9</v>
      </c>
      <c r="C10" s="21">
        <f>ROUND(SUM(C16+C22+C25)+SUM(C95+C98+C102+C105+C110+C114+C118)+C127,1)</f>
        <v>2486.6999999999998</v>
      </c>
      <c r="D10" s="21">
        <f>ROUND(C10/B10*100,1)</f>
        <v>113.1</v>
      </c>
      <c r="E10" s="21">
        <f>ROUND(SUM(E16+E22+E25)+SUM(E95+E98+E102+E105+E110+E114+E118)+E127,1)</f>
        <v>2106.9</v>
      </c>
      <c r="F10" s="21">
        <f>ROUND(SUM(F16+F22+F25)+SUM(F95+F98+F102+F105+F110+F114+F118)+F127,1)</f>
        <v>2518.9</v>
      </c>
      <c r="G10" s="21">
        <f>ROUND(F10/E10*100,1)</f>
        <v>119.6</v>
      </c>
      <c r="H10" s="21">
        <f>ROUND(SUM(H16+H22+H25)+SUM(H95+H98+H102+H105+H110+H114+H118)+H127,1)</f>
        <v>2525.5</v>
      </c>
      <c r="I10" s="21">
        <f>ROUND(H10/C10*100,1)</f>
        <v>101.6</v>
      </c>
      <c r="J10" s="19">
        <f>ROUND(SUM(J16+J22+J25)+SUM(J95+J98+J102+J105+J110+J114+J118)+J127,1)</f>
        <v>2525.5</v>
      </c>
      <c r="K10" s="19">
        <f>ROUND(J10/H10*100,1)</f>
        <v>100</v>
      </c>
      <c r="L10" s="19">
        <f>ROUND(SUM(L16+L22+L25)+SUM(L95+L98+L102+L105+L110+L114+L118)+L127,1)</f>
        <v>2525.5</v>
      </c>
      <c r="M10" s="19">
        <f>ROUND(L10/J10*100,1)</f>
        <v>100</v>
      </c>
      <c r="N10" s="19">
        <f>ROUND(SUM(N16+N22+N25)+SUM(N95+N98+N102+N105+N110+N114+N118)+N127,1)</f>
        <v>2525.5</v>
      </c>
      <c r="O10" s="19">
        <f>ROUND(N10/L10*100,1)</f>
        <v>100</v>
      </c>
    </row>
    <row r="11" spans="1:17" ht="12.75" customHeight="1">
      <c r="A11" s="6" t="s">
        <v>24</v>
      </c>
      <c r="B11" s="21">
        <f>B8-B12</f>
        <v>0</v>
      </c>
      <c r="C11" s="21">
        <f>C8-C12</f>
        <v>0</v>
      </c>
      <c r="D11" s="21">
        <f>D8-D12</f>
        <v>0</v>
      </c>
      <c r="E11" s="21">
        <f>E8-E12</f>
        <v>3.999999999996362E-2</v>
      </c>
      <c r="F11" s="21">
        <f>F8-F12</f>
        <v>-1.999999999998181E-2</v>
      </c>
      <c r="G11" s="21">
        <f t="shared" ref="G11:O11" si="1">G8-G12</f>
        <v>0</v>
      </c>
      <c r="H11" s="21">
        <f t="shared" si="1"/>
        <v>0</v>
      </c>
      <c r="I11" s="21">
        <f t="shared" si="1"/>
        <v>0</v>
      </c>
      <c r="J11" s="19">
        <f t="shared" si="1"/>
        <v>0</v>
      </c>
      <c r="K11" s="19">
        <f t="shared" si="1"/>
        <v>0</v>
      </c>
      <c r="L11" s="19">
        <f>L8-L12</f>
        <v>0</v>
      </c>
      <c r="M11" s="19">
        <f t="shared" si="1"/>
        <v>0</v>
      </c>
      <c r="N11" s="19">
        <f t="shared" si="1"/>
        <v>0</v>
      </c>
      <c r="O11" s="19">
        <f t="shared" si="1"/>
        <v>0</v>
      </c>
    </row>
    <row r="12" spans="1:17" ht="13.5" customHeight="1">
      <c r="A12" s="6" t="s">
        <v>23</v>
      </c>
      <c r="B12" s="21">
        <f>ROUND(SUM(B142:B150),1)</f>
        <v>2197.9</v>
      </c>
      <c r="C12" s="21">
        <f>ROUND(SUM(C142:C151),1)</f>
        <v>2486.6999999999998</v>
      </c>
      <c r="D12" s="21">
        <f>ROUND(C12/B12*100,1)</f>
        <v>113.1</v>
      </c>
      <c r="E12" s="21">
        <f>ROUND(SUM(E142:E151),1)</f>
        <v>2106.9</v>
      </c>
      <c r="F12" s="21">
        <f>ROUND(SUM(F142:F151),1)</f>
        <v>2518.9</v>
      </c>
      <c r="G12" s="21">
        <f>ROUND(F12/E12*100,1)</f>
        <v>119.6</v>
      </c>
      <c r="H12" s="21">
        <f>ROUND(SUM(H142:H151),1)</f>
        <v>2525.5</v>
      </c>
      <c r="I12" s="21">
        <f>ROUND(H12/C12*100,1)</f>
        <v>101.6</v>
      </c>
      <c r="J12" s="19">
        <f>ROUND(SUM(J142:J151),1)</f>
        <v>2525.5</v>
      </c>
      <c r="K12" s="19">
        <f>ROUND(J12/H12*100,1)</f>
        <v>100</v>
      </c>
      <c r="L12" s="19">
        <f>ROUND(SUM(L142:L151),1)</f>
        <v>2525.5</v>
      </c>
      <c r="M12" s="19">
        <f>ROUND(L12/J12*100,1)</f>
        <v>100</v>
      </c>
      <c r="N12" s="19">
        <f>ROUND(SUM(N142:N151),1)</f>
        <v>2525.5</v>
      </c>
      <c r="O12" s="19">
        <f>ROUND(N12/L12*100,1)</f>
        <v>100</v>
      </c>
    </row>
    <row r="13" spans="1:17" ht="13.5" customHeight="1">
      <c r="A13" s="6" t="s">
        <v>25</v>
      </c>
      <c r="B13" s="21">
        <f t="shared" ref="B13:O13" si="2">B127-B14</f>
        <v>0</v>
      </c>
      <c r="C13" s="21">
        <f t="shared" si="2"/>
        <v>0</v>
      </c>
      <c r="D13" s="21">
        <f t="shared" si="2"/>
        <v>0</v>
      </c>
      <c r="E13" s="21">
        <f t="shared" si="2"/>
        <v>0</v>
      </c>
      <c r="F13" s="21">
        <f t="shared" si="2"/>
        <v>0</v>
      </c>
      <c r="G13" s="21">
        <f t="shared" si="2"/>
        <v>0</v>
      </c>
      <c r="H13" s="21">
        <f t="shared" si="2"/>
        <v>0</v>
      </c>
      <c r="I13" s="21">
        <f t="shared" si="2"/>
        <v>0</v>
      </c>
      <c r="J13" s="19">
        <f t="shared" si="2"/>
        <v>0</v>
      </c>
      <c r="K13" s="19">
        <f t="shared" si="2"/>
        <v>0</v>
      </c>
      <c r="L13" s="19">
        <f t="shared" si="2"/>
        <v>0</v>
      </c>
      <c r="M13" s="19">
        <f t="shared" si="2"/>
        <v>-100</v>
      </c>
      <c r="N13" s="19">
        <f t="shared" si="2"/>
        <v>0</v>
      </c>
      <c r="O13" s="19">
        <f t="shared" si="2"/>
        <v>0</v>
      </c>
    </row>
    <row r="14" spans="1:17" ht="13.5" customHeight="1">
      <c r="A14" s="6" t="s">
        <v>23</v>
      </c>
      <c r="B14" s="21">
        <f>ROUND(SUM(B129+B132+B135),1)</f>
        <v>729.1</v>
      </c>
      <c r="C14" s="21">
        <f>ROUND(SUM(C129+C132+C135),1)</f>
        <v>797</v>
      </c>
      <c r="D14" s="21">
        <f>ROUND(C14/B14*100,1)</f>
        <v>109.3</v>
      </c>
      <c r="E14" s="21">
        <f>ROUND(SUM(E129+E132+E135),1)</f>
        <v>809.9</v>
      </c>
      <c r="F14" s="21">
        <f>ROUND(SUM(F129+F132+F135),1)</f>
        <v>834</v>
      </c>
      <c r="G14" s="21">
        <f>ROUND(F14/E14*100,1)</f>
        <v>103</v>
      </c>
      <c r="H14" s="21">
        <f>ROUND(SUM(H129+H132+H135),1)</f>
        <v>784.6</v>
      </c>
      <c r="I14" s="21">
        <f>ROUND(H14/C14*100,1)</f>
        <v>98.4</v>
      </c>
      <c r="J14" s="19">
        <f>ROUND(SUM(J129+J132+J135),1)</f>
        <v>784.6</v>
      </c>
      <c r="K14" s="19">
        <f>ROUND(J14/H14*100,1)</f>
        <v>100</v>
      </c>
      <c r="L14" s="19">
        <f>ROUND(SUM(L129+L132+L135),1)</f>
        <v>784.6</v>
      </c>
      <c r="M14" s="19">
        <f>ROUND(L14/J14*100,1)</f>
        <v>100</v>
      </c>
      <c r="N14" s="19">
        <f>ROUND(SUM(N129+N132+N135),1)</f>
        <v>784.6</v>
      </c>
      <c r="O14" s="19">
        <f>ROUND(N14/L14*100,1)</f>
        <v>100</v>
      </c>
    </row>
    <row r="15" spans="1:17" ht="24.95" customHeight="1">
      <c r="A15" s="50" t="s">
        <v>62</v>
      </c>
      <c r="B15" s="9"/>
      <c r="C15" s="9"/>
      <c r="D15" s="9"/>
      <c r="E15" s="9"/>
      <c r="F15" s="9"/>
      <c r="G15" s="9"/>
      <c r="H15" s="9"/>
      <c r="I15" s="9"/>
      <c r="J15" s="10"/>
      <c r="K15" s="10"/>
      <c r="L15" s="10"/>
      <c r="M15" s="10"/>
      <c r="N15" s="10"/>
      <c r="O15" s="10"/>
    </row>
    <row r="16" spans="1:17" ht="30.75" customHeight="1">
      <c r="A16" s="29" t="s">
        <v>21</v>
      </c>
      <c r="B16" s="28">
        <f>SUM(B17:B21)</f>
        <v>541</v>
      </c>
      <c r="C16" s="28">
        <f>SUM(C17:C21)</f>
        <v>784.8</v>
      </c>
      <c r="D16" s="30">
        <f>ROUND(C16/B16*100,1)</f>
        <v>145.1</v>
      </c>
      <c r="E16" s="28">
        <f t="shared" ref="E16:N16" si="3">SUM(E17:E21)</f>
        <v>476</v>
      </c>
      <c r="F16" s="28">
        <f t="shared" si="3"/>
        <v>715.8</v>
      </c>
      <c r="G16" s="30">
        <f>ROUND(F16/E16*100,1)</f>
        <v>150.4</v>
      </c>
      <c r="H16" s="28">
        <f t="shared" si="3"/>
        <v>784.8</v>
      </c>
      <c r="I16" s="30">
        <f>ROUND(H16/C16*100,1)</f>
        <v>100</v>
      </c>
      <c r="J16" s="28">
        <f t="shared" si="3"/>
        <v>784.8</v>
      </c>
      <c r="K16" s="30">
        <f>ROUND(J16/H16*100,1)</f>
        <v>100</v>
      </c>
      <c r="L16" s="55">
        <f t="shared" si="3"/>
        <v>784.8</v>
      </c>
      <c r="M16" s="30">
        <f>ROUND(L16/J16*100,1)</f>
        <v>100</v>
      </c>
      <c r="N16" s="28">
        <f t="shared" si="3"/>
        <v>784.8</v>
      </c>
      <c r="O16" s="30">
        <f>ROUND(N16/L16*100,1)</f>
        <v>100</v>
      </c>
    </row>
    <row r="17" spans="1:15" ht="13.5" customHeight="1">
      <c r="A17" s="16" t="str">
        <f>'фонд начисленной заработной'!A17</f>
        <v>СХПК "Новая жизнь"</v>
      </c>
      <c r="B17" s="17">
        <v>137</v>
      </c>
      <c r="C17" s="18">
        <v>111</v>
      </c>
      <c r="D17" s="19">
        <f t="shared" ref="D17:D21" si="4">ROUND(C17/B17*100,1)</f>
        <v>81</v>
      </c>
      <c r="E17" s="17">
        <v>120</v>
      </c>
      <c r="F17" s="18">
        <v>77</v>
      </c>
      <c r="G17" s="19">
        <f t="shared" ref="G17:G21" si="5">ROUND(F17/E17*100,1)</f>
        <v>64.2</v>
      </c>
      <c r="H17" s="18">
        <v>111</v>
      </c>
      <c r="I17" s="19">
        <f t="shared" ref="I17:I21" si="6">ROUND(H17/C17*100,1)</f>
        <v>100</v>
      </c>
      <c r="J17" s="18">
        <v>111</v>
      </c>
      <c r="K17" s="19">
        <f t="shared" ref="K17:K21" si="7">ROUND(J17/H17*100,1)</f>
        <v>100</v>
      </c>
      <c r="L17" s="18">
        <v>111</v>
      </c>
      <c r="M17" s="19">
        <f t="shared" ref="M17:M21" si="8">ROUND(L17/J17*100,1)</f>
        <v>100</v>
      </c>
      <c r="N17" s="18">
        <v>111</v>
      </c>
      <c r="O17" s="19">
        <f t="shared" ref="O17:O21" si="9">ROUND(N17/L17*100,1)</f>
        <v>100</v>
      </c>
    </row>
    <row r="18" spans="1:15" ht="15" customHeight="1">
      <c r="A18" s="16" t="str">
        <f>'фонд начисленной заработной'!A18</f>
        <v>СХПК "Комсомолец"</v>
      </c>
      <c r="B18" s="17">
        <v>92</v>
      </c>
      <c r="C18" s="18">
        <v>89</v>
      </c>
      <c r="D18" s="19">
        <f t="shared" si="4"/>
        <v>96.7</v>
      </c>
      <c r="E18" s="17">
        <v>81</v>
      </c>
      <c r="F18" s="18">
        <v>80</v>
      </c>
      <c r="G18" s="19">
        <v>89</v>
      </c>
      <c r="H18" s="18">
        <v>89</v>
      </c>
      <c r="I18" s="19">
        <f t="shared" si="6"/>
        <v>100</v>
      </c>
      <c r="J18" s="18">
        <v>89</v>
      </c>
      <c r="K18" s="19">
        <f t="shared" si="7"/>
        <v>100</v>
      </c>
      <c r="L18" s="18">
        <v>89</v>
      </c>
      <c r="M18" s="19">
        <f t="shared" si="8"/>
        <v>100</v>
      </c>
      <c r="N18" s="18">
        <v>89</v>
      </c>
      <c r="O18" s="19">
        <f t="shared" si="9"/>
        <v>100</v>
      </c>
    </row>
    <row r="19" spans="1:15" ht="15" customHeight="1">
      <c r="A19" s="52" t="s">
        <v>106</v>
      </c>
      <c r="B19" s="17"/>
      <c r="C19" s="18">
        <v>135</v>
      </c>
      <c r="D19" s="19" t="e">
        <f t="shared" si="4"/>
        <v>#DIV/0!</v>
      </c>
      <c r="E19" s="17"/>
      <c r="F19" s="18">
        <v>135</v>
      </c>
      <c r="G19" s="19" t="e">
        <f t="shared" si="5"/>
        <v>#DIV/0!</v>
      </c>
      <c r="H19" s="18">
        <v>135</v>
      </c>
      <c r="I19" s="19"/>
      <c r="J19" s="18">
        <v>135</v>
      </c>
      <c r="K19" s="19"/>
      <c r="L19" s="18">
        <v>135</v>
      </c>
      <c r="M19" s="19"/>
      <c r="N19" s="18">
        <v>135</v>
      </c>
      <c r="O19" s="19"/>
    </row>
    <row r="20" spans="1:15" ht="15" customHeight="1">
      <c r="A20" s="52" t="s">
        <v>107</v>
      </c>
      <c r="B20" s="17">
        <v>82</v>
      </c>
      <c r="C20" s="18">
        <v>198.8</v>
      </c>
      <c r="D20" s="19">
        <f t="shared" si="4"/>
        <v>242.4</v>
      </c>
      <c r="E20" s="17">
        <v>82</v>
      </c>
      <c r="F20" s="18">
        <v>198.8</v>
      </c>
      <c r="G20" s="19">
        <f t="shared" si="5"/>
        <v>242.4</v>
      </c>
      <c r="H20" s="18">
        <v>198.8</v>
      </c>
      <c r="I20" s="19"/>
      <c r="J20" s="18">
        <v>198.8</v>
      </c>
      <c r="K20" s="19"/>
      <c r="L20" s="18">
        <v>198.8</v>
      </c>
      <c r="M20" s="19"/>
      <c r="N20" s="18">
        <v>198.8</v>
      </c>
      <c r="O20" s="19"/>
    </row>
    <row r="21" spans="1:15" ht="14.25" customHeight="1">
      <c r="A21" s="16" t="s">
        <v>9</v>
      </c>
      <c r="B21" s="17">
        <v>230</v>
      </c>
      <c r="C21" s="18">
        <v>251</v>
      </c>
      <c r="D21" s="19">
        <f t="shared" si="4"/>
        <v>109.1</v>
      </c>
      <c r="E21" s="17">
        <v>193</v>
      </c>
      <c r="F21" s="18">
        <v>225</v>
      </c>
      <c r="G21" s="19">
        <f t="shared" si="5"/>
        <v>116.6</v>
      </c>
      <c r="H21" s="18">
        <v>251</v>
      </c>
      <c r="I21" s="19">
        <f t="shared" si="6"/>
        <v>100</v>
      </c>
      <c r="J21" s="18">
        <v>251</v>
      </c>
      <c r="K21" s="19">
        <f t="shared" si="7"/>
        <v>100</v>
      </c>
      <c r="L21" s="18">
        <v>251</v>
      </c>
      <c r="M21" s="19">
        <f t="shared" si="8"/>
        <v>100</v>
      </c>
      <c r="N21" s="18">
        <v>251</v>
      </c>
      <c r="O21" s="19">
        <f t="shared" si="9"/>
        <v>100</v>
      </c>
    </row>
    <row r="22" spans="1:15" ht="21.75" customHeight="1">
      <c r="A22" s="29" t="s">
        <v>0</v>
      </c>
      <c r="B22" s="28">
        <f>SUM(B23:B24)</f>
        <v>0</v>
      </c>
      <c r="C22" s="28">
        <f>SUM(C23:C24)</f>
        <v>0</v>
      </c>
      <c r="D22" s="30" t="e">
        <f>ROUND(C22/B22*100,1)</f>
        <v>#DIV/0!</v>
      </c>
      <c r="E22" s="28">
        <f t="shared" ref="E22:F22" si="10">SUM(E23:E24)</f>
        <v>0</v>
      </c>
      <c r="F22" s="28">
        <f t="shared" si="10"/>
        <v>0</v>
      </c>
      <c r="G22" s="30" t="e">
        <f>ROUND(F22/E22*100,1)</f>
        <v>#DIV/0!</v>
      </c>
      <c r="H22" s="28">
        <f>SUM(H23:H24)</f>
        <v>0</v>
      </c>
      <c r="I22" s="30" t="e">
        <f>ROUND(H22/C22*100,1)</f>
        <v>#DIV/0!</v>
      </c>
      <c r="J22" s="28">
        <f>SUM(J23:J24)</f>
        <v>0</v>
      </c>
      <c r="K22" s="30" t="e">
        <f>ROUND(J22/H22*100,1)</f>
        <v>#DIV/0!</v>
      </c>
      <c r="L22" s="28">
        <f>SUM(L23:L24)</f>
        <v>0</v>
      </c>
      <c r="M22" s="30" t="e">
        <f>ROUND(L22/J22*100,1)</f>
        <v>#DIV/0!</v>
      </c>
      <c r="N22" s="28">
        <f>SUM(N23:N24)</f>
        <v>0</v>
      </c>
      <c r="O22" s="30" t="e">
        <f>ROUND(N22/L22*100,1)</f>
        <v>#DIV/0!</v>
      </c>
    </row>
    <row r="23" spans="1:15" ht="14.25" customHeight="1">
      <c r="A23" s="16" t="str">
        <f>'фонд начисленной заработной'!A23</f>
        <v>(наименование предприятия, организации)</v>
      </c>
      <c r="B23" s="17"/>
      <c r="C23" s="18"/>
      <c r="D23" s="19" t="e">
        <f t="shared" ref="D23:D24" si="11">ROUND(C23/B23*100,1)</f>
        <v>#DIV/0!</v>
      </c>
      <c r="E23" s="17"/>
      <c r="F23" s="18"/>
      <c r="G23" s="19" t="e">
        <f t="shared" ref="G23:G24" si="12">ROUND(F23/E23*100,1)</f>
        <v>#DIV/0!</v>
      </c>
      <c r="H23" s="18"/>
      <c r="I23" s="19" t="e">
        <f t="shared" ref="I23:I24" si="13">ROUND(H23/C23*100,1)</f>
        <v>#DIV/0!</v>
      </c>
      <c r="J23" s="18"/>
      <c r="K23" s="19" t="e">
        <f t="shared" ref="K23:K24" si="14">ROUND(J23/H23*100,1)</f>
        <v>#DIV/0!</v>
      </c>
      <c r="L23" s="18"/>
      <c r="M23" s="19" t="e">
        <f t="shared" ref="M23:M24" si="15">ROUND(L23/J23*100,1)</f>
        <v>#DIV/0!</v>
      </c>
      <c r="N23" s="18"/>
      <c r="O23" s="19" t="e">
        <f t="shared" ref="O23:O24" si="16">ROUND(N23/L23*100,1)</f>
        <v>#DIV/0!</v>
      </c>
    </row>
    <row r="24" spans="1:15" ht="15.75" customHeight="1">
      <c r="A24" s="16" t="str">
        <f>'фонд начисленной заработной'!A24</f>
        <v>(наименование предприятия, организации)</v>
      </c>
      <c r="B24" s="17"/>
      <c r="C24" s="18"/>
      <c r="D24" s="19" t="e">
        <f t="shared" si="11"/>
        <v>#DIV/0!</v>
      </c>
      <c r="E24" s="17"/>
      <c r="F24" s="18"/>
      <c r="G24" s="19" t="e">
        <f t="shared" si="12"/>
        <v>#DIV/0!</v>
      </c>
      <c r="H24" s="18"/>
      <c r="I24" s="19" t="e">
        <f t="shared" si="13"/>
        <v>#DIV/0!</v>
      </c>
      <c r="J24" s="18"/>
      <c r="K24" s="19" t="e">
        <f t="shared" si="14"/>
        <v>#DIV/0!</v>
      </c>
      <c r="L24" s="18"/>
      <c r="M24" s="19" t="e">
        <f t="shared" si="15"/>
        <v>#DIV/0!</v>
      </c>
      <c r="N24" s="18"/>
      <c r="O24" s="19" t="e">
        <f t="shared" si="16"/>
        <v>#DIV/0!</v>
      </c>
    </row>
    <row r="25" spans="1:15" ht="22.5" customHeight="1">
      <c r="A25" s="29" t="s">
        <v>1</v>
      </c>
      <c r="B25" s="31">
        <f>B27+B29+B32+B35+B38+B41+B44+B47+B50+B53+B56+B59+B62+B65+B68+B71+B74+B77+B80+B83+B86+B89+J88+B92</f>
        <v>150</v>
      </c>
      <c r="C25" s="31">
        <f>C27+C29+C32+C35+C38+C41+C44+C47+C50+C53+C56+C59+C62+C65+C68+C71+C74+C77+C80+C83+C86+C89+C92</f>
        <v>168.6</v>
      </c>
      <c r="D25" s="30">
        <f>ROUND(C25/B25*100,1)</f>
        <v>112.4</v>
      </c>
      <c r="E25" s="31">
        <f>E27+E29+E32+E35+E38+E41+E44+E47+E50+E53+E56+E59+E62+E65+E68+E71+E74+E77+E80+E83+E86+E89+E92</f>
        <v>164</v>
      </c>
      <c r="F25" s="31">
        <f>F27+F29+F32+F35+F38+F41+F44+F47+F50+F53+F56+F59+F62+F65+F68+F71+F74+F77+F80+F83+F86+F89+F92</f>
        <v>235</v>
      </c>
      <c r="G25" s="30">
        <f>ROUND(F25/E25*100,1)</f>
        <v>143.30000000000001</v>
      </c>
      <c r="H25" s="32">
        <f>H27+H29+H32+H35+H38+H41+H44+H47+H50+H53+H56+H59+H62+H65+H68+H71+H74+H77+H80+H83+H86+H89+H92</f>
        <v>220</v>
      </c>
      <c r="I25" s="30">
        <f>ROUND(H25/C25*100,1)</f>
        <v>130.5</v>
      </c>
      <c r="J25" s="32">
        <f>J27+J29+J32+J35+J38+J41+J44+J47+J50+J53+J56+J59+J62+J65+J68+J71+J74+J77+J80+J83+J86+J89+J92</f>
        <v>220</v>
      </c>
      <c r="K25" s="30">
        <f>ROUND(J25/H25*100,1)</f>
        <v>100</v>
      </c>
      <c r="L25" s="56">
        <f>L27+L29+L32+L35+L38+L41+L44+L47+L50+L53+L56+L59+L62+L65+L68+L71+L74+L77+L80+L83+L86+L89+L92</f>
        <v>220</v>
      </c>
      <c r="M25" s="30">
        <f>ROUND(L25/J25*100,1)</f>
        <v>100</v>
      </c>
      <c r="N25" s="31">
        <f>N27+N29+N32+N35+N38+N41+N44+N47+N50+N53+N56+N59+N62+N65+N68+N71+N74+N77+N80+N83+N86+N89+N92</f>
        <v>220</v>
      </c>
      <c r="O25" s="30">
        <f>ROUND(N25/L25*100,1)</f>
        <v>100</v>
      </c>
    </row>
    <row r="26" spans="1:15" ht="14.25" customHeight="1">
      <c r="A26" s="11" t="s">
        <v>2</v>
      </c>
      <c r="B26" s="12"/>
      <c r="C26" s="13"/>
      <c r="D26" s="7"/>
      <c r="E26" s="12"/>
      <c r="F26" s="13"/>
      <c r="G26" s="7"/>
      <c r="H26" s="13"/>
      <c r="I26" s="7"/>
      <c r="J26" s="13"/>
      <c r="K26" s="7"/>
      <c r="L26" s="13"/>
      <c r="M26" s="7"/>
      <c r="N26" s="13"/>
      <c r="O26" s="7"/>
    </row>
    <row r="27" spans="1:15" ht="15.75" customHeight="1">
      <c r="A27" s="23" t="s">
        <v>26</v>
      </c>
      <c r="B27" s="24">
        <f>SUM(B28:B28)</f>
        <v>130</v>
      </c>
      <c r="C27" s="24">
        <f>SUM(C28:C28)</f>
        <v>149</v>
      </c>
      <c r="D27" s="25">
        <f>ROUND(C27/B27*100,1)</f>
        <v>114.6</v>
      </c>
      <c r="E27" s="26">
        <f>SUM(E28:E28)</f>
        <v>147</v>
      </c>
      <c r="F27" s="27">
        <f>SUM(F28:F28)</f>
        <v>215</v>
      </c>
      <c r="G27" s="25">
        <f>ROUND(F27/E27*100,1)</f>
        <v>146.30000000000001</v>
      </c>
      <c r="H27" s="27">
        <f>SUM(H28:H28)</f>
        <v>200</v>
      </c>
      <c r="I27" s="25">
        <f>ROUND(H27/C27*100,1)</f>
        <v>134.19999999999999</v>
      </c>
      <c r="J27" s="27">
        <f>SUM(J28:J28)</f>
        <v>200</v>
      </c>
      <c r="K27" s="25">
        <f>ROUND(J27/H27*100,1)</f>
        <v>100</v>
      </c>
      <c r="L27" s="27">
        <f>SUM(L28:L28)</f>
        <v>200</v>
      </c>
      <c r="M27" s="25">
        <f>ROUND(L27/J27*100,1)</f>
        <v>100</v>
      </c>
      <c r="N27" s="27">
        <f>SUM(N28:N28)</f>
        <v>200</v>
      </c>
      <c r="O27" s="25">
        <f>ROUND(N27/L27*100,1)</f>
        <v>100</v>
      </c>
    </row>
    <row r="28" spans="1:15" ht="15.75" customHeight="1">
      <c r="A28" s="16" t="str">
        <f>'фонд начисленной заработной'!A28</f>
        <v>ООО "Курскзернопром"</v>
      </c>
      <c r="B28" s="17">
        <v>130</v>
      </c>
      <c r="C28" s="18">
        <v>149</v>
      </c>
      <c r="D28" s="19">
        <f t="shared" ref="D28:D90" si="17">ROUND(C28/B28*100,1)</f>
        <v>114.6</v>
      </c>
      <c r="E28" s="17">
        <v>147</v>
      </c>
      <c r="F28" s="18">
        <v>215</v>
      </c>
      <c r="G28" s="19">
        <f t="shared" ref="G28" si="18">ROUND(F28/E28*100,1)</f>
        <v>146.30000000000001</v>
      </c>
      <c r="H28" s="18">
        <v>200</v>
      </c>
      <c r="I28" s="19">
        <f t="shared" ref="I28" si="19">ROUND(H28/C28*100,1)</f>
        <v>134.19999999999999</v>
      </c>
      <c r="J28" s="18">
        <v>200</v>
      </c>
      <c r="K28" s="25">
        <f>ROUND(J28/H28*100,1)</f>
        <v>100</v>
      </c>
      <c r="L28" s="18">
        <v>200</v>
      </c>
      <c r="M28" s="19">
        <f t="shared" ref="M28" si="20">ROUND(L28/J28*100,1)</f>
        <v>100</v>
      </c>
      <c r="N28" s="18">
        <v>200</v>
      </c>
      <c r="O28" s="19">
        <f t="shared" ref="O28" si="21">ROUND(N28/L28*100,1)</f>
        <v>100</v>
      </c>
    </row>
    <row r="29" spans="1:15" ht="16.5" customHeight="1">
      <c r="A29" s="23" t="s">
        <v>27</v>
      </c>
      <c r="B29" s="24">
        <f>SUM(B30:B31)</f>
        <v>0</v>
      </c>
      <c r="C29" s="27">
        <f>SUM(C30:C31)</f>
        <v>0</v>
      </c>
      <c r="D29" s="25" t="e">
        <f t="shared" si="17"/>
        <v>#DIV/0!</v>
      </c>
      <c r="E29" s="26">
        <f t="shared" ref="E29:F29" si="22">SUM(E30:E31)</f>
        <v>0</v>
      </c>
      <c r="F29" s="27">
        <f t="shared" si="22"/>
        <v>0</v>
      </c>
      <c r="G29" s="25" t="e">
        <f>ROUND(F29/E29*100,1)</f>
        <v>#DIV/0!</v>
      </c>
      <c r="H29" s="27">
        <f>SUM(H30:H31)</f>
        <v>0</v>
      </c>
      <c r="I29" s="25" t="e">
        <f>ROUND(H29/C29*100,1)</f>
        <v>#DIV/0!</v>
      </c>
      <c r="J29" s="27">
        <f>SUM(J30:J31)</f>
        <v>0</v>
      </c>
      <c r="K29" s="25" t="e">
        <f>ROUND(J29/H29*100,1)</f>
        <v>#DIV/0!</v>
      </c>
      <c r="L29" s="27">
        <f>SUM(L30:L31)</f>
        <v>0</v>
      </c>
      <c r="M29" s="25" t="e">
        <f>ROUND(L29/J29*100,1)</f>
        <v>#DIV/0!</v>
      </c>
      <c r="N29" s="27">
        <f>SUM(N30:N31)</f>
        <v>0</v>
      </c>
      <c r="O29" s="25" t="e">
        <f>ROUND(N29/L29*100,1)</f>
        <v>#DIV/0!</v>
      </c>
    </row>
    <row r="30" spans="1:15" ht="14.25" customHeight="1">
      <c r="A30" s="16">
        <f>'фонд начисленной заработной'!A30</f>
        <v>0</v>
      </c>
      <c r="B30" s="17"/>
      <c r="C30" s="18"/>
      <c r="D30" s="19" t="e">
        <f t="shared" si="17"/>
        <v>#DIV/0!</v>
      </c>
      <c r="E30" s="17"/>
      <c r="F30" s="18"/>
      <c r="G30" s="19" t="e">
        <f t="shared" ref="G30:G31" si="23">ROUND(F30/E30*100,1)</f>
        <v>#DIV/0!</v>
      </c>
      <c r="H30" s="18"/>
      <c r="I30" s="19" t="e">
        <f t="shared" ref="I30:I31" si="24">ROUND(H30/C30*100,1)</f>
        <v>#DIV/0!</v>
      </c>
      <c r="J30" s="18"/>
      <c r="K30" s="19" t="e">
        <f t="shared" ref="K30:K31" si="25">ROUND(J30/H30*100,1)</f>
        <v>#DIV/0!</v>
      </c>
      <c r="L30" s="18"/>
      <c r="M30" s="19" t="e">
        <f t="shared" ref="M30:M31" si="26">ROUND(L30/J30*100,1)</f>
        <v>#DIV/0!</v>
      </c>
      <c r="N30" s="18"/>
      <c r="O30" s="19" t="e">
        <f t="shared" ref="O30:O31" si="27">ROUND(N30/L30*100,1)</f>
        <v>#DIV/0!</v>
      </c>
    </row>
    <row r="31" spans="1:15" ht="13.5" customHeight="1">
      <c r="A31" s="16">
        <f>'фонд начисленной заработной'!A31</f>
        <v>0</v>
      </c>
      <c r="B31" s="17"/>
      <c r="C31" s="18"/>
      <c r="D31" s="19" t="e">
        <f t="shared" si="17"/>
        <v>#DIV/0!</v>
      </c>
      <c r="E31" s="17"/>
      <c r="F31" s="18"/>
      <c r="G31" s="19" t="e">
        <f t="shared" si="23"/>
        <v>#DIV/0!</v>
      </c>
      <c r="H31" s="18"/>
      <c r="I31" s="19" t="e">
        <f t="shared" si="24"/>
        <v>#DIV/0!</v>
      </c>
      <c r="J31" s="18"/>
      <c r="K31" s="19" t="e">
        <f t="shared" si="25"/>
        <v>#DIV/0!</v>
      </c>
      <c r="L31" s="18"/>
      <c r="M31" s="19" t="e">
        <f t="shared" si="26"/>
        <v>#DIV/0!</v>
      </c>
      <c r="N31" s="18"/>
      <c r="O31" s="19" t="e">
        <f t="shared" si="27"/>
        <v>#DIV/0!</v>
      </c>
    </row>
    <row r="32" spans="1:15" ht="14.25" customHeight="1">
      <c r="A32" s="23" t="s">
        <v>28</v>
      </c>
      <c r="B32" s="24">
        <f>SUM(B33:B34)</f>
        <v>0</v>
      </c>
      <c r="C32" s="24">
        <f>SUM(C33:C34)</f>
        <v>0</v>
      </c>
      <c r="D32" s="25" t="e">
        <f t="shared" si="17"/>
        <v>#DIV/0!</v>
      </c>
      <c r="E32" s="26">
        <v>0</v>
      </c>
      <c r="F32" s="27">
        <v>0</v>
      </c>
      <c r="G32" s="25" t="e">
        <f>ROUND(F32/E32*100,1)</f>
        <v>#DIV/0!</v>
      </c>
      <c r="H32" s="27">
        <f>SUM(H33:H34)</f>
        <v>0</v>
      </c>
      <c r="I32" s="25" t="e">
        <f>ROUND(H32/C32*100,1)</f>
        <v>#DIV/0!</v>
      </c>
      <c r="J32" s="27">
        <f>SUM(J33:J34)</f>
        <v>0</v>
      </c>
      <c r="K32" s="25" t="e">
        <f>ROUND(J32/H32*100,1)</f>
        <v>#DIV/0!</v>
      </c>
      <c r="L32" s="27">
        <f>SUM(L33:L34)</f>
        <v>0</v>
      </c>
      <c r="M32" s="25" t="e">
        <f>ROUND(L32/J32*100,1)</f>
        <v>#DIV/0!</v>
      </c>
      <c r="N32" s="24">
        <f>SUM(N33:N34)</f>
        <v>0</v>
      </c>
      <c r="O32" s="25" t="e">
        <f>ROUND(N32/L32*100,1)</f>
        <v>#DIV/0!</v>
      </c>
    </row>
    <row r="33" spans="1:27" ht="15" customHeight="1">
      <c r="A33" s="16">
        <f>'фонд начисленной заработной'!A33</f>
        <v>0</v>
      </c>
      <c r="B33" s="17"/>
      <c r="C33" s="18"/>
      <c r="D33" s="19" t="e">
        <f t="shared" si="17"/>
        <v>#DIV/0!</v>
      </c>
      <c r="E33" s="17"/>
      <c r="F33" s="18"/>
      <c r="G33" s="19" t="e">
        <f t="shared" ref="G33:G96" si="28">ROUND(F33/E33*100,1)</f>
        <v>#DIV/0!</v>
      </c>
      <c r="H33" s="18"/>
      <c r="I33" s="19" t="e">
        <f t="shared" ref="I33:I96" si="29">ROUND(H33/C33*100,1)</f>
        <v>#DIV/0!</v>
      </c>
      <c r="J33" s="18"/>
      <c r="K33" s="19" t="e">
        <f t="shared" ref="K33:K96" si="30">ROUND(J33/H33*100,1)</f>
        <v>#DIV/0!</v>
      </c>
      <c r="L33" s="18"/>
      <c r="M33" s="19" t="e">
        <f t="shared" ref="M33:M96" si="31">ROUND(L33/J33*100,1)</f>
        <v>#DIV/0!</v>
      </c>
      <c r="N33" s="18"/>
      <c r="O33" s="19" t="e">
        <f t="shared" ref="O33:O96" si="32">ROUND(N33/L33*100,1)</f>
        <v>#DIV/0!</v>
      </c>
    </row>
    <row r="34" spans="1:27" ht="14.25" customHeight="1">
      <c r="A34" s="16">
        <f>'фонд начисленной заработной'!A34</f>
        <v>0</v>
      </c>
      <c r="B34" s="17"/>
      <c r="C34" s="18"/>
      <c r="D34" s="19" t="e">
        <f t="shared" si="17"/>
        <v>#DIV/0!</v>
      </c>
      <c r="E34" s="17"/>
      <c r="F34" s="18"/>
      <c r="G34" s="19" t="e">
        <f t="shared" si="28"/>
        <v>#DIV/0!</v>
      </c>
      <c r="H34" s="18"/>
      <c r="I34" s="19" t="e">
        <f t="shared" si="29"/>
        <v>#DIV/0!</v>
      </c>
      <c r="J34" s="18"/>
      <c r="K34" s="19" t="e">
        <f t="shared" si="30"/>
        <v>#DIV/0!</v>
      </c>
      <c r="L34" s="18"/>
      <c r="M34" s="19" t="e">
        <f t="shared" si="31"/>
        <v>#DIV/0!</v>
      </c>
      <c r="N34" s="18"/>
      <c r="O34" s="19" t="e">
        <f t="shared" si="32"/>
        <v>#DIV/0!</v>
      </c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4.25" customHeight="1">
      <c r="A35" s="23" t="s">
        <v>29</v>
      </c>
      <c r="B35" s="24">
        <f>SUM(B36:B37)</f>
        <v>11</v>
      </c>
      <c r="C35" s="24">
        <f>SUM(C36:C37)</f>
        <v>11</v>
      </c>
      <c r="D35" s="25">
        <f t="shared" si="17"/>
        <v>100</v>
      </c>
      <c r="E35" s="26">
        <f>SUM(E36:E37)</f>
        <v>8</v>
      </c>
      <c r="F35" s="27">
        <f>SUM(F36:F37)</f>
        <v>11</v>
      </c>
      <c r="G35" s="25">
        <f t="shared" si="28"/>
        <v>137.5</v>
      </c>
      <c r="H35" s="27">
        <f>SUM(H36:H37)</f>
        <v>11</v>
      </c>
      <c r="I35" s="25">
        <f t="shared" si="29"/>
        <v>100</v>
      </c>
      <c r="J35" s="27">
        <f>SUM(J36:J37)</f>
        <v>11</v>
      </c>
      <c r="K35" s="25">
        <f t="shared" si="30"/>
        <v>100</v>
      </c>
      <c r="L35" s="27">
        <f>SUM(L36:L37)</f>
        <v>11</v>
      </c>
      <c r="M35" s="25">
        <f t="shared" si="31"/>
        <v>100</v>
      </c>
      <c r="N35" s="27">
        <f>SUM(N36:N37)</f>
        <v>11</v>
      </c>
      <c r="O35" s="25">
        <f t="shared" si="32"/>
        <v>100</v>
      </c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>
      <c r="A36" s="16" t="str">
        <f>'фонд начисленной заработной'!A36</f>
        <v>МУ БО «Ромашка»</v>
      </c>
      <c r="B36" s="17">
        <v>11</v>
      </c>
      <c r="C36" s="18">
        <v>11</v>
      </c>
      <c r="D36" s="19">
        <f t="shared" si="17"/>
        <v>100</v>
      </c>
      <c r="E36" s="17">
        <v>8</v>
      </c>
      <c r="F36" s="18">
        <v>11</v>
      </c>
      <c r="G36" s="19">
        <f t="shared" si="28"/>
        <v>137.5</v>
      </c>
      <c r="H36" s="18">
        <v>11</v>
      </c>
      <c r="I36" s="19">
        <f t="shared" si="29"/>
        <v>100</v>
      </c>
      <c r="J36" s="18">
        <v>11</v>
      </c>
      <c r="K36" s="19">
        <f t="shared" si="30"/>
        <v>100</v>
      </c>
      <c r="L36" s="18">
        <v>11</v>
      </c>
      <c r="M36" s="19">
        <f t="shared" si="31"/>
        <v>100</v>
      </c>
      <c r="N36" s="18">
        <v>11</v>
      </c>
      <c r="O36" s="19">
        <f t="shared" si="32"/>
        <v>100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>
      <c r="A37" s="16">
        <f>'фонд начисленной заработной'!A37</f>
        <v>0</v>
      </c>
      <c r="B37" s="17"/>
      <c r="C37" s="18"/>
      <c r="D37" s="19" t="e">
        <f t="shared" si="17"/>
        <v>#DIV/0!</v>
      </c>
      <c r="E37" s="17"/>
      <c r="F37" s="18"/>
      <c r="G37" s="19" t="e">
        <f t="shared" si="28"/>
        <v>#DIV/0!</v>
      </c>
      <c r="H37" s="18"/>
      <c r="I37" s="19" t="e">
        <f t="shared" si="29"/>
        <v>#DIV/0!</v>
      </c>
      <c r="J37" s="18"/>
      <c r="K37" s="19" t="e">
        <f t="shared" si="30"/>
        <v>#DIV/0!</v>
      </c>
      <c r="L37" s="18"/>
      <c r="M37" s="19" t="e">
        <f t="shared" si="31"/>
        <v>#DIV/0!</v>
      </c>
      <c r="N37" s="18"/>
      <c r="O37" s="19" t="e">
        <f t="shared" si="32"/>
        <v>#DIV/0!</v>
      </c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>
      <c r="A38" s="23" t="s">
        <v>30</v>
      </c>
      <c r="B38" s="24">
        <f>SUM(B39:B40)</f>
        <v>0</v>
      </c>
      <c r="C38" s="24">
        <f>SUM(C39:C40)</f>
        <v>0</v>
      </c>
      <c r="D38" s="25" t="e">
        <f t="shared" si="17"/>
        <v>#DIV/0!</v>
      </c>
      <c r="E38" s="24">
        <f>SUM(E39:E40)</f>
        <v>0</v>
      </c>
      <c r="F38" s="24">
        <f>SUM(F39:F40)</f>
        <v>0</v>
      </c>
      <c r="G38" s="25" t="e">
        <f t="shared" si="28"/>
        <v>#DIV/0!</v>
      </c>
      <c r="H38" s="24">
        <f>SUM(H39:H40)</f>
        <v>0</v>
      </c>
      <c r="I38" s="25" t="e">
        <f t="shared" si="29"/>
        <v>#DIV/0!</v>
      </c>
      <c r="J38" s="24">
        <f>SUM(J39:J40)</f>
        <v>0</v>
      </c>
      <c r="K38" s="25" t="e">
        <f t="shared" si="30"/>
        <v>#DIV/0!</v>
      </c>
      <c r="L38" s="24">
        <f>SUM(L39:L40)</f>
        <v>0</v>
      </c>
      <c r="M38" s="25" t="e">
        <f t="shared" si="31"/>
        <v>#DIV/0!</v>
      </c>
      <c r="N38" s="24">
        <f>SUM(N39:N40)</f>
        <v>0</v>
      </c>
      <c r="O38" s="25" t="e">
        <f t="shared" si="32"/>
        <v>#DIV/0!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>
      <c r="A39" s="16">
        <f>'фонд начисленной заработной'!A39</f>
        <v>0</v>
      </c>
      <c r="B39" s="17"/>
      <c r="C39" s="18"/>
      <c r="D39" s="19" t="e">
        <f t="shared" si="17"/>
        <v>#DIV/0!</v>
      </c>
      <c r="E39" s="17"/>
      <c r="F39" s="18"/>
      <c r="G39" s="19" t="e">
        <f t="shared" si="28"/>
        <v>#DIV/0!</v>
      </c>
      <c r="H39" s="18"/>
      <c r="I39" s="19" t="e">
        <f t="shared" si="29"/>
        <v>#DIV/0!</v>
      </c>
      <c r="J39" s="18"/>
      <c r="K39" s="19" t="e">
        <f t="shared" si="30"/>
        <v>#DIV/0!</v>
      </c>
      <c r="L39" s="18"/>
      <c r="M39" s="19" t="e">
        <f t="shared" si="31"/>
        <v>#DIV/0!</v>
      </c>
      <c r="N39" s="18"/>
      <c r="O39" s="19" t="e">
        <f t="shared" si="32"/>
        <v>#DIV/0!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>
      <c r="A40" s="16">
        <f>'фонд начисленной заработной'!A40</f>
        <v>0</v>
      </c>
      <c r="B40" s="17"/>
      <c r="C40" s="18"/>
      <c r="D40" s="19" t="e">
        <f t="shared" si="17"/>
        <v>#DIV/0!</v>
      </c>
      <c r="E40" s="17"/>
      <c r="F40" s="18"/>
      <c r="G40" s="19" t="e">
        <f t="shared" si="28"/>
        <v>#DIV/0!</v>
      </c>
      <c r="H40" s="18"/>
      <c r="I40" s="19" t="e">
        <f t="shared" si="29"/>
        <v>#DIV/0!</v>
      </c>
      <c r="J40" s="18"/>
      <c r="K40" s="19" t="e">
        <f t="shared" si="30"/>
        <v>#DIV/0!</v>
      </c>
      <c r="L40" s="18"/>
      <c r="M40" s="19" t="e">
        <f t="shared" si="31"/>
        <v>#DIV/0!</v>
      </c>
      <c r="N40" s="18"/>
      <c r="O40" s="19" t="e">
        <f t="shared" si="32"/>
        <v>#DIV/0!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53.25" customHeight="1">
      <c r="A41" s="23" t="s">
        <v>31</v>
      </c>
      <c r="B41" s="24">
        <f>SUM(B42:B43)</f>
        <v>0</v>
      </c>
      <c r="C41" s="24">
        <f>SUM(C42:C43)</f>
        <v>0</v>
      </c>
      <c r="D41" s="25" t="e">
        <f t="shared" si="17"/>
        <v>#DIV/0!</v>
      </c>
      <c r="E41" s="24">
        <f>SUM(E42:E43)</f>
        <v>0</v>
      </c>
      <c r="F41" s="24">
        <f>SUM(F42:F43)</f>
        <v>0</v>
      </c>
      <c r="G41" s="25" t="e">
        <f t="shared" si="28"/>
        <v>#DIV/0!</v>
      </c>
      <c r="H41" s="24">
        <f>SUM(H42:H43)</f>
        <v>0</v>
      </c>
      <c r="I41" s="25" t="e">
        <f t="shared" si="29"/>
        <v>#DIV/0!</v>
      </c>
      <c r="J41" s="24">
        <f>SUM(J42:J43)</f>
        <v>0</v>
      </c>
      <c r="K41" s="25" t="e">
        <f t="shared" si="30"/>
        <v>#DIV/0!</v>
      </c>
      <c r="L41" s="24">
        <f>SUM(L42:L43)</f>
        <v>0</v>
      </c>
      <c r="M41" s="25" t="e">
        <f t="shared" si="31"/>
        <v>#DIV/0!</v>
      </c>
      <c r="N41" s="24">
        <f>SUM(N42:N43)</f>
        <v>0</v>
      </c>
      <c r="O41" s="25" t="e">
        <f t="shared" si="32"/>
        <v>#DIV/0!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>
      <c r="A42" s="16" t="str">
        <f>'фонд начисленной заработной'!A42</f>
        <v>(наименование предприятия, организации)</v>
      </c>
      <c r="B42" s="17"/>
      <c r="C42" s="18"/>
      <c r="D42" s="19" t="e">
        <f t="shared" si="17"/>
        <v>#DIV/0!</v>
      </c>
      <c r="E42" s="17"/>
      <c r="F42" s="18"/>
      <c r="G42" s="19" t="e">
        <f t="shared" si="28"/>
        <v>#DIV/0!</v>
      </c>
      <c r="H42" s="18"/>
      <c r="I42" s="19" t="e">
        <f t="shared" si="29"/>
        <v>#DIV/0!</v>
      </c>
      <c r="J42" s="18"/>
      <c r="K42" s="19" t="e">
        <f t="shared" si="30"/>
        <v>#DIV/0!</v>
      </c>
      <c r="L42" s="18"/>
      <c r="M42" s="19" t="e">
        <f t="shared" si="31"/>
        <v>#DIV/0!</v>
      </c>
      <c r="N42" s="18"/>
      <c r="O42" s="19" t="e">
        <f t="shared" si="32"/>
        <v>#DIV/0!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>
      <c r="A43" s="16" t="str">
        <f>'фонд начисленной заработной'!A43</f>
        <v>(наименование предприятия, организации)</v>
      </c>
      <c r="B43" s="17"/>
      <c r="C43" s="18"/>
      <c r="D43" s="19" t="e">
        <f t="shared" si="17"/>
        <v>#DIV/0!</v>
      </c>
      <c r="E43" s="17"/>
      <c r="F43" s="18"/>
      <c r="G43" s="19" t="e">
        <f t="shared" si="28"/>
        <v>#DIV/0!</v>
      </c>
      <c r="H43" s="18"/>
      <c r="I43" s="19" t="e">
        <f t="shared" si="29"/>
        <v>#DIV/0!</v>
      </c>
      <c r="J43" s="18"/>
      <c r="K43" s="19" t="e">
        <f t="shared" si="30"/>
        <v>#DIV/0!</v>
      </c>
      <c r="L43" s="18"/>
      <c r="M43" s="19" t="e">
        <f t="shared" si="31"/>
        <v>#DIV/0!</v>
      </c>
      <c r="N43" s="18"/>
      <c r="O43" s="19" t="e">
        <f t="shared" si="32"/>
        <v>#DIV/0!</v>
      </c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7.25" customHeight="1">
      <c r="A44" s="23" t="s">
        <v>32</v>
      </c>
      <c r="B44" s="24">
        <f>SUM(B45:B46)</f>
        <v>0</v>
      </c>
      <c r="C44" s="24">
        <f>SUM(C45:C46)</f>
        <v>0</v>
      </c>
      <c r="D44" s="25" t="e">
        <f t="shared" si="17"/>
        <v>#DIV/0!</v>
      </c>
      <c r="E44" s="24">
        <f>SUM(E45:E46)</f>
        <v>0</v>
      </c>
      <c r="F44" s="24">
        <f>SUM(F45:F46)</f>
        <v>0</v>
      </c>
      <c r="G44" s="25" t="e">
        <f t="shared" si="28"/>
        <v>#DIV/0!</v>
      </c>
      <c r="H44" s="24">
        <f>SUM(H45:H46)</f>
        <v>0</v>
      </c>
      <c r="I44" s="25" t="e">
        <f t="shared" si="29"/>
        <v>#DIV/0!</v>
      </c>
      <c r="J44" s="24">
        <f>SUM(J45:J46)</f>
        <v>0</v>
      </c>
      <c r="K44" s="25" t="e">
        <f t="shared" si="30"/>
        <v>#DIV/0!</v>
      </c>
      <c r="L44" s="24">
        <f>SUM(L45:L46)</f>
        <v>0</v>
      </c>
      <c r="M44" s="25" t="e">
        <f t="shared" si="31"/>
        <v>#DIV/0!</v>
      </c>
      <c r="N44" s="24">
        <f>SUM(N45:N46)</f>
        <v>0</v>
      </c>
      <c r="O44" s="25" t="e">
        <f t="shared" si="32"/>
        <v>#DIV/0!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>
      <c r="A45" s="16" t="str">
        <f>'фонд начисленной заработной'!A45</f>
        <v>(наименование предприятия, организации)</v>
      </c>
      <c r="B45" s="17"/>
      <c r="C45" s="18"/>
      <c r="D45" s="19" t="e">
        <f t="shared" si="17"/>
        <v>#DIV/0!</v>
      </c>
      <c r="E45" s="17"/>
      <c r="F45" s="18"/>
      <c r="G45" s="19" t="e">
        <f t="shared" si="28"/>
        <v>#DIV/0!</v>
      </c>
      <c r="H45" s="18"/>
      <c r="I45" s="19" t="e">
        <f t="shared" si="29"/>
        <v>#DIV/0!</v>
      </c>
      <c r="J45" s="18"/>
      <c r="K45" s="19" t="e">
        <f t="shared" si="30"/>
        <v>#DIV/0!</v>
      </c>
      <c r="L45" s="18"/>
      <c r="M45" s="19" t="e">
        <f t="shared" si="31"/>
        <v>#DIV/0!</v>
      </c>
      <c r="N45" s="18"/>
      <c r="O45" s="19" t="e">
        <f t="shared" si="32"/>
        <v>#DIV/0!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>
      <c r="A46" s="16" t="str">
        <f>'фонд начисленной заработной'!A46</f>
        <v>(наименование предприятия, организации)</v>
      </c>
      <c r="B46" s="17"/>
      <c r="C46" s="18"/>
      <c r="D46" s="19" t="e">
        <f t="shared" si="17"/>
        <v>#DIV/0!</v>
      </c>
      <c r="E46" s="17"/>
      <c r="F46" s="18"/>
      <c r="G46" s="19" t="e">
        <f t="shared" si="28"/>
        <v>#DIV/0!</v>
      </c>
      <c r="H46" s="18"/>
      <c r="I46" s="19" t="e">
        <f t="shared" si="29"/>
        <v>#DIV/0!</v>
      </c>
      <c r="J46" s="18"/>
      <c r="K46" s="19" t="e">
        <f t="shared" si="30"/>
        <v>#DIV/0!</v>
      </c>
      <c r="L46" s="18"/>
      <c r="M46" s="19" t="e">
        <f t="shared" si="31"/>
        <v>#DIV/0!</v>
      </c>
      <c r="N46" s="18"/>
      <c r="O46" s="19" t="e">
        <f t="shared" si="32"/>
        <v>#DIV/0!</v>
      </c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27" customHeight="1">
      <c r="A47" s="23" t="s">
        <v>33</v>
      </c>
      <c r="B47" s="24">
        <f>SUM(B48:B49)</f>
        <v>9</v>
      </c>
      <c r="C47" s="24">
        <f>SUM(C48:C49)</f>
        <v>8.6</v>
      </c>
      <c r="D47" s="25">
        <f t="shared" si="17"/>
        <v>95.6</v>
      </c>
      <c r="E47" s="24">
        <f>SUM(E48:E49)</f>
        <v>9</v>
      </c>
      <c r="F47" s="24">
        <f>SUM(F48:F49)</f>
        <v>9</v>
      </c>
      <c r="G47" s="25">
        <f t="shared" si="28"/>
        <v>100</v>
      </c>
      <c r="H47" s="24">
        <f>SUM(H48:H49)</f>
        <v>9</v>
      </c>
      <c r="I47" s="25">
        <f t="shared" si="29"/>
        <v>104.7</v>
      </c>
      <c r="J47" s="24">
        <f>SUM(J48:J49)</f>
        <v>9</v>
      </c>
      <c r="K47" s="25">
        <f t="shared" si="30"/>
        <v>100</v>
      </c>
      <c r="L47" s="24">
        <f>SUM(L48:L49)</f>
        <v>9</v>
      </c>
      <c r="M47" s="25">
        <f t="shared" si="31"/>
        <v>100</v>
      </c>
      <c r="N47" s="24">
        <f>SUM(N48:N49)</f>
        <v>9</v>
      </c>
      <c r="O47" s="25">
        <f t="shared" si="32"/>
        <v>100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>
      <c r="A48" s="16" t="str">
        <f>'фонд начисленной заработной'!A48</f>
        <v>Редакция газеты "Слово народа"</v>
      </c>
      <c r="B48" s="17">
        <v>9</v>
      </c>
      <c r="C48" s="18">
        <v>8.6</v>
      </c>
      <c r="D48" s="19">
        <f t="shared" si="17"/>
        <v>95.6</v>
      </c>
      <c r="E48" s="17">
        <v>9</v>
      </c>
      <c r="F48" s="18">
        <v>9</v>
      </c>
      <c r="G48" s="19">
        <f t="shared" si="28"/>
        <v>100</v>
      </c>
      <c r="H48" s="18">
        <v>9</v>
      </c>
      <c r="I48" s="19">
        <f t="shared" si="29"/>
        <v>104.7</v>
      </c>
      <c r="J48" s="18">
        <v>9</v>
      </c>
      <c r="K48" s="19">
        <f t="shared" si="30"/>
        <v>100</v>
      </c>
      <c r="L48" s="18">
        <v>9</v>
      </c>
      <c r="M48" s="19">
        <f t="shared" si="31"/>
        <v>100</v>
      </c>
      <c r="N48" s="18">
        <v>9</v>
      </c>
      <c r="O48" s="19">
        <f t="shared" si="32"/>
        <v>100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>
      <c r="A49" s="16" t="str">
        <f>'фонд начисленной заработной'!A49</f>
        <v>(наименование предприятия, организации)</v>
      </c>
      <c r="B49" s="17"/>
      <c r="C49" s="18"/>
      <c r="D49" s="19" t="e">
        <f t="shared" si="17"/>
        <v>#DIV/0!</v>
      </c>
      <c r="E49" s="17"/>
      <c r="F49" s="18"/>
      <c r="G49" s="19" t="e">
        <f t="shared" si="28"/>
        <v>#DIV/0!</v>
      </c>
      <c r="H49" s="18"/>
      <c r="I49" s="19" t="e">
        <f t="shared" si="29"/>
        <v>#DIV/0!</v>
      </c>
      <c r="J49" s="18"/>
      <c r="K49" s="19" t="e">
        <f t="shared" si="30"/>
        <v>#DIV/0!</v>
      </c>
      <c r="L49" s="18"/>
      <c r="M49" s="19" t="e">
        <f t="shared" si="31"/>
        <v>#DIV/0!</v>
      </c>
      <c r="N49" s="18"/>
      <c r="O49" s="19" t="e">
        <f t="shared" si="32"/>
        <v>#DIV/0!</v>
      </c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18.75" customHeight="1">
      <c r="A50" s="23" t="s">
        <v>34</v>
      </c>
      <c r="B50" s="24">
        <f>SUM(B51:B52)</f>
        <v>0</v>
      </c>
      <c r="C50" s="24">
        <f>SUM(C51:C52)</f>
        <v>0</v>
      </c>
      <c r="D50" s="25" t="e">
        <f t="shared" si="17"/>
        <v>#DIV/0!</v>
      </c>
      <c r="E50" s="24">
        <f>SUM(E51:E52)</f>
        <v>0</v>
      </c>
      <c r="F50" s="24">
        <f>SUM(F51:F52)</f>
        <v>0</v>
      </c>
      <c r="G50" s="25" t="e">
        <f t="shared" si="28"/>
        <v>#DIV/0!</v>
      </c>
      <c r="H50" s="24">
        <f>SUM(H51:H52)</f>
        <v>0</v>
      </c>
      <c r="I50" s="25" t="e">
        <f t="shared" si="29"/>
        <v>#DIV/0!</v>
      </c>
      <c r="J50" s="24">
        <f>SUM(J51:J52)</f>
        <v>0</v>
      </c>
      <c r="K50" s="25" t="e">
        <f t="shared" si="30"/>
        <v>#DIV/0!</v>
      </c>
      <c r="L50" s="24">
        <f>SUM(L51:L52)</f>
        <v>0</v>
      </c>
      <c r="M50" s="25" t="e">
        <f t="shared" si="31"/>
        <v>#DIV/0!</v>
      </c>
      <c r="N50" s="24">
        <f>SUM(N51:N52)</f>
        <v>0</v>
      </c>
      <c r="O50" s="25" t="e">
        <f t="shared" si="32"/>
        <v>#DIV/0!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>
      <c r="A51" s="16" t="str">
        <f>'фонд начисленной заработной'!A51</f>
        <v>(наименование предприятия, организации)</v>
      </c>
      <c r="B51" s="17"/>
      <c r="C51" s="18"/>
      <c r="D51" s="19" t="e">
        <f t="shared" si="17"/>
        <v>#DIV/0!</v>
      </c>
      <c r="E51" s="17"/>
      <c r="F51" s="18"/>
      <c r="G51" s="19" t="e">
        <f t="shared" si="28"/>
        <v>#DIV/0!</v>
      </c>
      <c r="H51" s="18"/>
      <c r="I51" s="19" t="e">
        <f t="shared" si="29"/>
        <v>#DIV/0!</v>
      </c>
      <c r="J51" s="18"/>
      <c r="K51" s="19" t="e">
        <f t="shared" si="30"/>
        <v>#DIV/0!</v>
      </c>
      <c r="L51" s="18"/>
      <c r="M51" s="19" t="e">
        <f t="shared" si="31"/>
        <v>#DIV/0!</v>
      </c>
      <c r="N51" s="18"/>
      <c r="O51" s="19" t="e">
        <f t="shared" si="32"/>
        <v>#DIV/0!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>
      <c r="A52" s="16" t="str">
        <f>'фонд начисленной заработной'!A52</f>
        <v>(наименование предприятия, организации)</v>
      </c>
      <c r="B52" s="17"/>
      <c r="C52" s="18"/>
      <c r="D52" s="19" t="e">
        <f t="shared" si="17"/>
        <v>#DIV/0!</v>
      </c>
      <c r="E52" s="17"/>
      <c r="F52" s="18"/>
      <c r="G52" s="19" t="e">
        <f t="shared" si="28"/>
        <v>#DIV/0!</v>
      </c>
      <c r="H52" s="18"/>
      <c r="I52" s="19" t="e">
        <f t="shared" si="29"/>
        <v>#DIV/0!</v>
      </c>
      <c r="J52" s="18"/>
      <c r="K52" s="19" t="e">
        <f t="shared" si="30"/>
        <v>#DIV/0!</v>
      </c>
      <c r="L52" s="18"/>
      <c r="M52" s="19" t="e">
        <f t="shared" si="31"/>
        <v>#DIV/0!</v>
      </c>
      <c r="N52" s="18"/>
      <c r="O52" s="19" t="e">
        <f t="shared" si="32"/>
        <v>#DIV/0!</v>
      </c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24.75">
      <c r="A53" s="23" t="s">
        <v>35</v>
      </c>
      <c r="B53" s="24">
        <f>SUM(B54:B55)</f>
        <v>0</v>
      </c>
      <c r="C53" s="24">
        <f>SUM(C54:C55)</f>
        <v>0</v>
      </c>
      <c r="D53" s="25" t="e">
        <f t="shared" si="17"/>
        <v>#DIV/0!</v>
      </c>
      <c r="E53" s="24">
        <f>SUM(E54:E55)</f>
        <v>0</v>
      </c>
      <c r="F53" s="24">
        <f>SUM(F54:F55)</f>
        <v>0</v>
      </c>
      <c r="G53" s="25" t="e">
        <f t="shared" si="28"/>
        <v>#DIV/0!</v>
      </c>
      <c r="H53" s="24">
        <f>SUM(H54:H55)</f>
        <v>0</v>
      </c>
      <c r="I53" s="25" t="e">
        <f t="shared" si="29"/>
        <v>#DIV/0!</v>
      </c>
      <c r="J53" s="24">
        <f>SUM(J54:J55)</f>
        <v>0</v>
      </c>
      <c r="K53" s="25" t="e">
        <f t="shared" si="30"/>
        <v>#DIV/0!</v>
      </c>
      <c r="L53" s="24">
        <f>SUM(L54:L55)</f>
        <v>0</v>
      </c>
      <c r="M53" s="25" t="e">
        <f t="shared" si="31"/>
        <v>#DIV/0!</v>
      </c>
      <c r="N53" s="24">
        <f>SUM(N54:N55)</f>
        <v>0</v>
      </c>
      <c r="O53" s="25" t="e">
        <f t="shared" si="32"/>
        <v>#DIV/0!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>
      <c r="A54" s="16" t="str">
        <f>'фонд начисленной заработной'!A54</f>
        <v>(наименование предприятия, организации)</v>
      </c>
      <c r="B54" s="17"/>
      <c r="C54" s="18"/>
      <c r="D54" s="19" t="e">
        <f t="shared" si="17"/>
        <v>#DIV/0!</v>
      </c>
      <c r="E54" s="17"/>
      <c r="F54" s="18"/>
      <c r="G54" s="19" t="e">
        <f t="shared" si="28"/>
        <v>#DIV/0!</v>
      </c>
      <c r="H54" s="18"/>
      <c r="I54" s="19" t="e">
        <f t="shared" si="29"/>
        <v>#DIV/0!</v>
      </c>
      <c r="J54" s="18"/>
      <c r="K54" s="19" t="e">
        <f t="shared" si="30"/>
        <v>#DIV/0!</v>
      </c>
      <c r="L54" s="18"/>
      <c r="M54" s="19" t="e">
        <f t="shared" si="31"/>
        <v>#DIV/0!</v>
      </c>
      <c r="N54" s="18"/>
      <c r="O54" s="19" t="e">
        <f t="shared" si="32"/>
        <v>#DIV/0!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>
      <c r="A55" s="16" t="str">
        <f>'фонд начисленной заработной'!A55</f>
        <v>(наименование предприятия, организации)</v>
      </c>
      <c r="B55" s="17"/>
      <c r="C55" s="18"/>
      <c r="D55" s="19" t="e">
        <f t="shared" si="17"/>
        <v>#DIV/0!</v>
      </c>
      <c r="E55" s="17"/>
      <c r="F55" s="18"/>
      <c r="G55" s="19" t="e">
        <f t="shared" si="28"/>
        <v>#DIV/0!</v>
      </c>
      <c r="H55" s="18"/>
      <c r="I55" s="19" t="e">
        <f t="shared" si="29"/>
        <v>#DIV/0!</v>
      </c>
      <c r="J55" s="18"/>
      <c r="K55" s="19" t="e">
        <f t="shared" si="30"/>
        <v>#DIV/0!</v>
      </c>
      <c r="L55" s="18"/>
      <c r="M55" s="19" t="e">
        <f t="shared" si="31"/>
        <v>#DIV/0!</v>
      </c>
      <c r="N55" s="18"/>
      <c r="O55" s="19" t="e">
        <f t="shared" si="32"/>
        <v>#DIV/0!</v>
      </c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36.75">
      <c r="A56" s="23" t="s">
        <v>36</v>
      </c>
      <c r="B56" s="24">
        <f>SUM(B57:B58)</f>
        <v>0</v>
      </c>
      <c r="C56" s="24">
        <f>SUM(C57:C58)</f>
        <v>0</v>
      </c>
      <c r="D56" s="25" t="e">
        <f t="shared" si="17"/>
        <v>#DIV/0!</v>
      </c>
      <c r="E56" s="24">
        <f>SUM(E57:E58)</f>
        <v>0</v>
      </c>
      <c r="F56" s="24">
        <f>SUM(F57:F58)</f>
        <v>0</v>
      </c>
      <c r="G56" s="25" t="e">
        <f t="shared" si="28"/>
        <v>#DIV/0!</v>
      </c>
      <c r="H56" s="24">
        <f>SUM(H57:H58)</f>
        <v>0</v>
      </c>
      <c r="I56" s="25" t="e">
        <f t="shared" si="29"/>
        <v>#DIV/0!</v>
      </c>
      <c r="J56" s="24">
        <f>SUM(J57:J58)</f>
        <v>0</v>
      </c>
      <c r="K56" s="25" t="e">
        <f t="shared" si="30"/>
        <v>#DIV/0!</v>
      </c>
      <c r="L56" s="24">
        <f>SUM(L57:L58)</f>
        <v>0</v>
      </c>
      <c r="M56" s="25" t="e">
        <f t="shared" si="31"/>
        <v>#DIV/0!</v>
      </c>
      <c r="N56" s="24">
        <f>SUM(N57:N58)</f>
        <v>0</v>
      </c>
      <c r="O56" s="25" t="e">
        <f t="shared" si="32"/>
        <v>#DIV/0!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>
      <c r="A57" s="16" t="str">
        <f>'фонд начисленной заработной'!A57</f>
        <v>(наименование предприятия, организации)</v>
      </c>
      <c r="B57" s="17"/>
      <c r="C57" s="18"/>
      <c r="D57" s="19" t="e">
        <f t="shared" si="17"/>
        <v>#DIV/0!</v>
      </c>
      <c r="E57" s="17"/>
      <c r="F57" s="18"/>
      <c r="G57" s="19" t="e">
        <f t="shared" si="28"/>
        <v>#DIV/0!</v>
      </c>
      <c r="H57" s="18"/>
      <c r="I57" s="19" t="e">
        <f t="shared" si="29"/>
        <v>#DIV/0!</v>
      </c>
      <c r="J57" s="18"/>
      <c r="K57" s="19" t="e">
        <f t="shared" si="30"/>
        <v>#DIV/0!</v>
      </c>
      <c r="L57" s="18"/>
      <c r="M57" s="19" t="e">
        <f t="shared" si="31"/>
        <v>#DIV/0!</v>
      </c>
      <c r="N57" s="18"/>
      <c r="O57" s="19" t="e">
        <f t="shared" si="32"/>
        <v>#DIV/0!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>
      <c r="A58" s="16" t="str">
        <f>'фонд начисленной заработной'!A58</f>
        <v>(наименование предприятия, организации)</v>
      </c>
      <c r="B58" s="17"/>
      <c r="C58" s="18"/>
      <c r="D58" s="19" t="e">
        <f t="shared" si="17"/>
        <v>#DIV/0!</v>
      </c>
      <c r="E58" s="17"/>
      <c r="F58" s="18"/>
      <c r="G58" s="19" t="e">
        <f t="shared" si="28"/>
        <v>#DIV/0!</v>
      </c>
      <c r="H58" s="18"/>
      <c r="I58" s="19" t="e">
        <f t="shared" si="29"/>
        <v>#DIV/0!</v>
      </c>
      <c r="J58" s="18"/>
      <c r="K58" s="19" t="e">
        <f t="shared" si="30"/>
        <v>#DIV/0!</v>
      </c>
      <c r="L58" s="18"/>
      <c r="M58" s="19" t="e">
        <f t="shared" si="31"/>
        <v>#DIV/0!</v>
      </c>
      <c r="N58" s="18"/>
      <c r="O58" s="19" t="e">
        <f t="shared" si="32"/>
        <v>#DIV/0!</v>
      </c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24.75">
      <c r="A59" s="23" t="s">
        <v>3</v>
      </c>
      <c r="B59" s="24">
        <f>SUM(B60:B61)</f>
        <v>0</v>
      </c>
      <c r="C59" s="24">
        <f>SUM(C60:C61)</f>
        <v>0</v>
      </c>
      <c r="D59" s="25" t="e">
        <f t="shared" si="17"/>
        <v>#DIV/0!</v>
      </c>
      <c r="E59" s="24">
        <f>SUM(E60:E61)</f>
        <v>0</v>
      </c>
      <c r="F59" s="24">
        <f>SUM(F60:F61)</f>
        <v>0</v>
      </c>
      <c r="G59" s="25" t="e">
        <f t="shared" si="28"/>
        <v>#DIV/0!</v>
      </c>
      <c r="H59" s="24">
        <f>SUM(H60:H61)</f>
        <v>0</v>
      </c>
      <c r="I59" s="25" t="e">
        <f t="shared" si="29"/>
        <v>#DIV/0!</v>
      </c>
      <c r="J59" s="24">
        <f>SUM(J60:J61)</f>
        <v>0</v>
      </c>
      <c r="K59" s="25" t="e">
        <f t="shared" si="30"/>
        <v>#DIV/0!</v>
      </c>
      <c r="L59" s="24">
        <f>SUM(L60:L61)</f>
        <v>0</v>
      </c>
      <c r="M59" s="25" t="e">
        <f t="shared" si="31"/>
        <v>#DIV/0!</v>
      </c>
      <c r="N59" s="24">
        <f>SUM(N60:N61)</f>
        <v>0</v>
      </c>
      <c r="O59" s="25" t="e">
        <f t="shared" si="32"/>
        <v>#DIV/0!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>
      <c r="A60" s="16" t="str">
        <f>'фонд начисленной заработной'!A60</f>
        <v>(наименование предприятия, организации)</v>
      </c>
      <c r="B60" s="17"/>
      <c r="C60" s="18"/>
      <c r="D60" s="19" t="e">
        <f t="shared" si="17"/>
        <v>#DIV/0!</v>
      </c>
      <c r="E60" s="17"/>
      <c r="F60" s="18"/>
      <c r="G60" s="19" t="e">
        <f t="shared" si="28"/>
        <v>#DIV/0!</v>
      </c>
      <c r="H60" s="18"/>
      <c r="I60" s="19" t="e">
        <f t="shared" si="29"/>
        <v>#DIV/0!</v>
      </c>
      <c r="J60" s="18"/>
      <c r="K60" s="19" t="e">
        <f t="shared" si="30"/>
        <v>#DIV/0!</v>
      </c>
      <c r="L60" s="18"/>
      <c r="M60" s="19" t="e">
        <f t="shared" si="31"/>
        <v>#DIV/0!</v>
      </c>
      <c r="N60" s="18"/>
      <c r="O60" s="19" t="e">
        <f t="shared" si="32"/>
        <v>#DIV/0!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>
      <c r="A61" s="16" t="str">
        <f>'фонд начисленной заработной'!A61</f>
        <v>(наименование предприятия, организации)</v>
      </c>
      <c r="B61" s="17"/>
      <c r="C61" s="18"/>
      <c r="D61" s="19" t="e">
        <f t="shared" si="17"/>
        <v>#DIV/0!</v>
      </c>
      <c r="E61" s="17"/>
      <c r="F61" s="18"/>
      <c r="G61" s="19" t="e">
        <f t="shared" si="28"/>
        <v>#DIV/0!</v>
      </c>
      <c r="H61" s="18"/>
      <c r="I61" s="19" t="e">
        <f t="shared" si="29"/>
        <v>#DIV/0!</v>
      </c>
      <c r="J61" s="18"/>
      <c r="K61" s="19" t="e">
        <f t="shared" si="30"/>
        <v>#DIV/0!</v>
      </c>
      <c r="L61" s="18"/>
      <c r="M61" s="19" t="e">
        <f t="shared" si="31"/>
        <v>#DIV/0!</v>
      </c>
      <c r="N61" s="18"/>
      <c r="O61" s="19" t="e">
        <f t="shared" si="32"/>
        <v>#DIV/0!</v>
      </c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24.75">
      <c r="A62" s="23" t="s">
        <v>37</v>
      </c>
      <c r="B62" s="24">
        <f>SUM(B63:B64)</f>
        <v>0</v>
      </c>
      <c r="C62" s="24">
        <f>SUM(C63:C64)</f>
        <v>0</v>
      </c>
      <c r="D62" s="25" t="e">
        <f t="shared" si="17"/>
        <v>#DIV/0!</v>
      </c>
      <c r="E62" s="24">
        <f>SUM(E63:E64)</f>
        <v>0</v>
      </c>
      <c r="F62" s="24">
        <f>SUM(F63:F64)</f>
        <v>0</v>
      </c>
      <c r="G62" s="25" t="e">
        <f t="shared" si="28"/>
        <v>#DIV/0!</v>
      </c>
      <c r="H62" s="24">
        <f>SUM(H63:H64)</f>
        <v>0</v>
      </c>
      <c r="I62" s="25" t="e">
        <f t="shared" si="29"/>
        <v>#DIV/0!</v>
      </c>
      <c r="J62" s="24">
        <f>SUM(J63:J64)</f>
        <v>0</v>
      </c>
      <c r="K62" s="25" t="e">
        <f t="shared" si="30"/>
        <v>#DIV/0!</v>
      </c>
      <c r="L62" s="24">
        <f>SUM(L63:L64)</f>
        <v>0</v>
      </c>
      <c r="M62" s="25" t="e">
        <f t="shared" si="31"/>
        <v>#DIV/0!</v>
      </c>
      <c r="N62" s="24">
        <f>SUM(N63:N64)</f>
        <v>0</v>
      </c>
      <c r="O62" s="25" t="e">
        <f t="shared" si="32"/>
        <v>#DIV/0!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>
      <c r="A63" s="16" t="str">
        <f>'фонд начисленной заработной'!A63</f>
        <v>(наименование предприятия, организации)</v>
      </c>
      <c r="B63" s="17"/>
      <c r="C63" s="18"/>
      <c r="D63" s="19" t="e">
        <f t="shared" si="17"/>
        <v>#DIV/0!</v>
      </c>
      <c r="E63" s="17"/>
      <c r="F63" s="18"/>
      <c r="G63" s="19" t="e">
        <f t="shared" si="28"/>
        <v>#DIV/0!</v>
      </c>
      <c r="H63" s="18"/>
      <c r="I63" s="19" t="e">
        <f t="shared" si="29"/>
        <v>#DIV/0!</v>
      </c>
      <c r="J63" s="18"/>
      <c r="K63" s="19" t="e">
        <f t="shared" si="30"/>
        <v>#DIV/0!</v>
      </c>
      <c r="L63" s="18"/>
      <c r="M63" s="19" t="e">
        <f t="shared" si="31"/>
        <v>#DIV/0!</v>
      </c>
      <c r="N63" s="18"/>
      <c r="O63" s="19" t="e">
        <f t="shared" si="32"/>
        <v>#DIV/0!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>
      <c r="A64" s="16" t="str">
        <f>'фонд начисленной заработной'!A64</f>
        <v>(наименование предприятия, организации)</v>
      </c>
      <c r="B64" s="17"/>
      <c r="C64" s="18"/>
      <c r="D64" s="19" t="e">
        <f t="shared" si="17"/>
        <v>#DIV/0!</v>
      </c>
      <c r="E64" s="17"/>
      <c r="F64" s="18"/>
      <c r="G64" s="19" t="e">
        <f t="shared" si="28"/>
        <v>#DIV/0!</v>
      </c>
      <c r="H64" s="18"/>
      <c r="I64" s="19" t="e">
        <f t="shared" si="29"/>
        <v>#DIV/0!</v>
      </c>
      <c r="J64" s="18"/>
      <c r="K64" s="19" t="e">
        <f t="shared" si="30"/>
        <v>#DIV/0!</v>
      </c>
      <c r="L64" s="18"/>
      <c r="M64" s="19" t="e">
        <f t="shared" si="31"/>
        <v>#DIV/0!</v>
      </c>
      <c r="N64" s="18"/>
      <c r="O64" s="19" t="e">
        <f t="shared" si="32"/>
        <v>#DIV/0!</v>
      </c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>
      <c r="A65" s="23" t="s">
        <v>38</v>
      </c>
      <c r="B65" s="24">
        <f>SUM(B66:B67)</f>
        <v>0</v>
      </c>
      <c r="C65" s="24">
        <f>SUM(C66:C67)</f>
        <v>0</v>
      </c>
      <c r="D65" s="25" t="e">
        <f t="shared" si="17"/>
        <v>#DIV/0!</v>
      </c>
      <c r="E65" s="24">
        <f>SUM(E66:E67)</f>
        <v>0</v>
      </c>
      <c r="F65" s="24">
        <f>SUM(F66:F67)</f>
        <v>0</v>
      </c>
      <c r="G65" s="25" t="e">
        <f t="shared" si="28"/>
        <v>#DIV/0!</v>
      </c>
      <c r="H65" s="24">
        <f>SUM(H66:H67)</f>
        <v>0</v>
      </c>
      <c r="I65" s="25" t="e">
        <f t="shared" si="29"/>
        <v>#DIV/0!</v>
      </c>
      <c r="J65" s="24">
        <f>SUM(J66:J67)</f>
        <v>0</v>
      </c>
      <c r="K65" s="25" t="e">
        <f t="shared" si="30"/>
        <v>#DIV/0!</v>
      </c>
      <c r="L65" s="24">
        <f>SUM(L66:L67)</f>
        <v>0</v>
      </c>
      <c r="M65" s="25" t="e">
        <f t="shared" si="31"/>
        <v>#DIV/0!</v>
      </c>
      <c r="N65" s="24">
        <f>SUM(N66:N67)</f>
        <v>0</v>
      </c>
      <c r="O65" s="25" t="e">
        <f t="shared" si="32"/>
        <v>#DIV/0!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>
      <c r="A66" s="16" t="str">
        <f>'фонд начисленной заработной'!A66</f>
        <v>(наименование предприятия, организации)</v>
      </c>
      <c r="B66" s="17"/>
      <c r="C66" s="18"/>
      <c r="D66" s="19" t="e">
        <f t="shared" si="17"/>
        <v>#DIV/0!</v>
      </c>
      <c r="E66" s="17"/>
      <c r="F66" s="18"/>
      <c r="G66" s="19" t="e">
        <f t="shared" si="28"/>
        <v>#DIV/0!</v>
      </c>
      <c r="H66" s="18"/>
      <c r="I66" s="19" t="e">
        <f t="shared" si="29"/>
        <v>#DIV/0!</v>
      </c>
      <c r="J66" s="18"/>
      <c r="K66" s="19" t="e">
        <f t="shared" si="30"/>
        <v>#DIV/0!</v>
      </c>
      <c r="L66" s="18"/>
      <c r="M66" s="19" t="e">
        <f t="shared" si="31"/>
        <v>#DIV/0!</v>
      </c>
      <c r="N66" s="18"/>
      <c r="O66" s="19" t="e">
        <f t="shared" si="32"/>
        <v>#DIV/0!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>
      <c r="A67" s="16" t="str">
        <f>'фонд начисленной заработной'!A67</f>
        <v>(наименование предприятия, организации)</v>
      </c>
      <c r="B67" s="17"/>
      <c r="C67" s="18"/>
      <c r="D67" s="19" t="e">
        <f t="shared" si="17"/>
        <v>#DIV/0!</v>
      </c>
      <c r="E67" s="17"/>
      <c r="F67" s="18"/>
      <c r="G67" s="19" t="e">
        <f t="shared" si="28"/>
        <v>#DIV/0!</v>
      </c>
      <c r="H67" s="18"/>
      <c r="I67" s="19" t="e">
        <f t="shared" si="29"/>
        <v>#DIV/0!</v>
      </c>
      <c r="J67" s="18"/>
      <c r="K67" s="19" t="e">
        <f t="shared" si="30"/>
        <v>#DIV/0!</v>
      </c>
      <c r="L67" s="18"/>
      <c r="M67" s="19" t="e">
        <f t="shared" si="31"/>
        <v>#DIV/0!</v>
      </c>
      <c r="N67" s="18"/>
      <c r="O67" s="19" t="e">
        <f t="shared" si="32"/>
        <v>#DIV/0!</v>
      </c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24.75">
      <c r="A68" s="23" t="s">
        <v>39</v>
      </c>
      <c r="B68" s="24">
        <f>SUM(B69:B70)</f>
        <v>0</v>
      </c>
      <c r="C68" s="24">
        <f>SUM(C69:C70)</f>
        <v>0</v>
      </c>
      <c r="D68" s="25" t="e">
        <f t="shared" si="17"/>
        <v>#DIV/0!</v>
      </c>
      <c r="E68" s="24">
        <f>SUM(E69:E70)</f>
        <v>0</v>
      </c>
      <c r="F68" s="24">
        <f>SUM(F69:F70)</f>
        <v>0</v>
      </c>
      <c r="G68" s="25" t="e">
        <f t="shared" si="28"/>
        <v>#DIV/0!</v>
      </c>
      <c r="H68" s="24">
        <f>SUM(H69:H70)</f>
        <v>0</v>
      </c>
      <c r="I68" s="25" t="e">
        <f t="shared" si="29"/>
        <v>#DIV/0!</v>
      </c>
      <c r="J68" s="24">
        <f>SUM(J69:J70)</f>
        <v>0</v>
      </c>
      <c r="K68" s="25" t="e">
        <f t="shared" si="30"/>
        <v>#DIV/0!</v>
      </c>
      <c r="L68" s="24">
        <f>SUM(L69:L70)</f>
        <v>0</v>
      </c>
      <c r="M68" s="25" t="e">
        <f t="shared" si="31"/>
        <v>#DIV/0!</v>
      </c>
      <c r="N68" s="24">
        <f>SUM(N69:N70)</f>
        <v>0</v>
      </c>
      <c r="O68" s="25" t="e">
        <f t="shared" si="32"/>
        <v>#DIV/0!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>
      <c r="A69" s="16" t="str">
        <f>'фонд начисленной заработной'!A69</f>
        <v>(наименование предприятия, организации)</v>
      </c>
      <c r="B69" s="17"/>
      <c r="C69" s="18"/>
      <c r="D69" s="19" t="e">
        <f t="shared" si="17"/>
        <v>#DIV/0!</v>
      </c>
      <c r="E69" s="17"/>
      <c r="F69" s="18"/>
      <c r="G69" s="19" t="e">
        <f t="shared" si="28"/>
        <v>#DIV/0!</v>
      </c>
      <c r="H69" s="18"/>
      <c r="I69" s="19" t="e">
        <f t="shared" si="29"/>
        <v>#DIV/0!</v>
      </c>
      <c r="J69" s="18"/>
      <c r="K69" s="19" t="e">
        <f t="shared" si="30"/>
        <v>#DIV/0!</v>
      </c>
      <c r="L69" s="18"/>
      <c r="M69" s="19" t="e">
        <f t="shared" si="31"/>
        <v>#DIV/0!</v>
      </c>
      <c r="N69" s="18"/>
      <c r="O69" s="19" t="e">
        <f t="shared" si="32"/>
        <v>#DIV/0!</v>
      </c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>
      <c r="A70" s="16" t="str">
        <f>'фонд начисленной заработной'!A70</f>
        <v>(наименование предприятия, организации)</v>
      </c>
      <c r="B70" s="17"/>
      <c r="C70" s="18"/>
      <c r="D70" s="19" t="e">
        <f t="shared" si="17"/>
        <v>#DIV/0!</v>
      </c>
      <c r="E70" s="17"/>
      <c r="F70" s="18"/>
      <c r="G70" s="19" t="e">
        <f t="shared" si="28"/>
        <v>#DIV/0!</v>
      </c>
      <c r="H70" s="18"/>
      <c r="I70" s="19" t="e">
        <f t="shared" si="29"/>
        <v>#DIV/0!</v>
      </c>
      <c r="J70" s="18"/>
      <c r="K70" s="19" t="e">
        <f t="shared" si="30"/>
        <v>#DIV/0!</v>
      </c>
      <c r="L70" s="18"/>
      <c r="M70" s="19" t="e">
        <f t="shared" si="31"/>
        <v>#DIV/0!</v>
      </c>
      <c r="N70" s="18"/>
      <c r="O70" s="19" t="e">
        <f t="shared" si="32"/>
        <v>#DIV/0!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24.75">
      <c r="A71" s="23" t="s">
        <v>40</v>
      </c>
      <c r="B71" s="24">
        <f>SUM(B72:B73)</f>
        <v>0</v>
      </c>
      <c r="C71" s="24">
        <f>SUM(C72:C73)</f>
        <v>0</v>
      </c>
      <c r="D71" s="25" t="e">
        <f t="shared" si="17"/>
        <v>#DIV/0!</v>
      </c>
      <c r="E71" s="24">
        <f>SUM(E72:E73)</f>
        <v>0</v>
      </c>
      <c r="F71" s="24">
        <f>SUM(F72:F73)</f>
        <v>0</v>
      </c>
      <c r="G71" s="25" t="e">
        <f t="shared" si="28"/>
        <v>#DIV/0!</v>
      </c>
      <c r="H71" s="24">
        <f>SUM(H72:H73)</f>
        <v>0</v>
      </c>
      <c r="I71" s="25" t="e">
        <f t="shared" si="29"/>
        <v>#DIV/0!</v>
      </c>
      <c r="J71" s="24">
        <f>SUM(J72:J73)</f>
        <v>0</v>
      </c>
      <c r="K71" s="25" t="e">
        <f t="shared" si="30"/>
        <v>#DIV/0!</v>
      </c>
      <c r="L71" s="24">
        <f>SUM(L72:L73)</f>
        <v>0</v>
      </c>
      <c r="M71" s="25" t="e">
        <f t="shared" si="31"/>
        <v>#DIV/0!</v>
      </c>
      <c r="N71" s="24">
        <f>SUM(N72:N73)</f>
        <v>0</v>
      </c>
      <c r="O71" s="25" t="e">
        <f t="shared" si="32"/>
        <v>#DIV/0!</v>
      </c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>
      <c r="A72" s="16" t="str">
        <f>'фонд начисленной заработной'!A72</f>
        <v>(наименование предприятия, организации)</v>
      </c>
      <c r="B72" s="17"/>
      <c r="C72" s="18"/>
      <c r="D72" s="19" t="e">
        <f t="shared" si="17"/>
        <v>#DIV/0!</v>
      </c>
      <c r="E72" s="17"/>
      <c r="F72" s="18"/>
      <c r="G72" s="19" t="e">
        <f t="shared" si="28"/>
        <v>#DIV/0!</v>
      </c>
      <c r="H72" s="18"/>
      <c r="I72" s="19" t="e">
        <f t="shared" si="29"/>
        <v>#DIV/0!</v>
      </c>
      <c r="J72" s="18"/>
      <c r="K72" s="19" t="e">
        <f t="shared" si="30"/>
        <v>#DIV/0!</v>
      </c>
      <c r="L72" s="18"/>
      <c r="M72" s="19" t="e">
        <f t="shared" si="31"/>
        <v>#DIV/0!</v>
      </c>
      <c r="N72" s="18"/>
      <c r="O72" s="19" t="e">
        <f t="shared" si="32"/>
        <v>#DIV/0!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>
      <c r="A73" s="16" t="str">
        <f>'фонд начисленной заработной'!A73</f>
        <v>(наименование предприятия, организации)</v>
      </c>
      <c r="B73" s="17"/>
      <c r="C73" s="18"/>
      <c r="D73" s="19" t="e">
        <f t="shared" si="17"/>
        <v>#DIV/0!</v>
      </c>
      <c r="E73" s="17"/>
      <c r="F73" s="18"/>
      <c r="G73" s="19" t="e">
        <f t="shared" si="28"/>
        <v>#DIV/0!</v>
      </c>
      <c r="H73" s="18"/>
      <c r="I73" s="19" t="e">
        <f t="shared" si="29"/>
        <v>#DIV/0!</v>
      </c>
      <c r="J73" s="18"/>
      <c r="K73" s="19" t="e">
        <f t="shared" si="30"/>
        <v>#DIV/0!</v>
      </c>
      <c r="L73" s="18"/>
      <c r="M73" s="19" t="e">
        <f t="shared" si="31"/>
        <v>#DIV/0!</v>
      </c>
      <c r="N73" s="18"/>
      <c r="O73" s="19" t="e">
        <f t="shared" si="32"/>
        <v>#DIV/0!</v>
      </c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25.5" customHeight="1">
      <c r="A74" s="23" t="s">
        <v>41</v>
      </c>
      <c r="B74" s="24">
        <f>SUM(B75:B76)</f>
        <v>0</v>
      </c>
      <c r="C74" s="24">
        <f>SUM(C75:C76)</f>
        <v>0</v>
      </c>
      <c r="D74" s="25" t="e">
        <f t="shared" si="17"/>
        <v>#DIV/0!</v>
      </c>
      <c r="E74" s="24">
        <f>SUM(E75:E76)</f>
        <v>0</v>
      </c>
      <c r="F74" s="24">
        <f>SUM(F75:F76)</f>
        <v>0</v>
      </c>
      <c r="G74" s="25" t="e">
        <f t="shared" si="28"/>
        <v>#DIV/0!</v>
      </c>
      <c r="H74" s="24">
        <f>SUM(H75:H76)</f>
        <v>0</v>
      </c>
      <c r="I74" s="25" t="e">
        <f t="shared" si="29"/>
        <v>#DIV/0!</v>
      </c>
      <c r="J74" s="24">
        <f>SUM(J75:J76)</f>
        <v>0</v>
      </c>
      <c r="K74" s="25" t="e">
        <f t="shared" si="30"/>
        <v>#DIV/0!</v>
      </c>
      <c r="L74" s="24">
        <f>SUM(L75:L76)</f>
        <v>0</v>
      </c>
      <c r="M74" s="25" t="e">
        <f t="shared" si="31"/>
        <v>#DIV/0!</v>
      </c>
      <c r="N74" s="24">
        <f>SUM(N75:N76)</f>
        <v>0</v>
      </c>
      <c r="O74" s="25" t="e">
        <f t="shared" si="32"/>
        <v>#DIV/0!</v>
      </c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>
      <c r="A75" s="16" t="str">
        <f>'фонд начисленной заработной'!A75</f>
        <v>(наименование предприятия, организации)</v>
      </c>
      <c r="B75" s="17"/>
      <c r="C75" s="18"/>
      <c r="D75" s="19" t="e">
        <f t="shared" si="17"/>
        <v>#DIV/0!</v>
      </c>
      <c r="E75" s="17"/>
      <c r="F75" s="18"/>
      <c r="G75" s="19" t="e">
        <f t="shared" si="28"/>
        <v>#DIV/0!</v>
      </c>
      <c r="H75" s="18"/>
      <c r="I75" s="19" t="e">
        <f t="shared" si="29"/>
        <v>#DIV/0!</v>
      </c>
      <c r="J75" s="18"/>
      <c r="K75" s="19" t="e">
        <f t="shared" si="30"/>
        <v>#DIV/0!</v>
      </c>
      <c r="L75" s="18"/>
      <c r="M75" s="19" t="e">
        <f t="shared" si="31"/>
        <v>#DIV/0!</v>
      </c>
      <c r="N75" s="18"/>
      <c r="O75" s="19" t="e">
        <f t="shared" si="32"/>
        <v>#DIV/0!</v>
      </c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>
      <c r="A76" s="16" t="str">
        <f>'фонд начисленной заработной'!A76</f>
        <v>(наименование предприятия, организации)</v>
      </c>
      <c r="B76" s="17"/>
      <c r="C76" s="18"/>
      <c r="D76" s="19" t="e">
        <f t="shared" si="17"/>
        <v>#DIV/0!</v>
      </c>
      <c r="E76" s="17"/>
      <c r="F76" s="18"/>
      <c r="G76" s="19" t="e">
        <f t="shared" si="28"/>
        <v>#DIV/0!</v>
      </c>
      <c r="H76" s="18"/>
      <c r="I76" s="19" t="e">
        <f t="shared" si="29"/>
        <v>#DIV/0!</v>
      </c>
      <c r="J76" s="18"/>
      <c r="K76" s="19" t="e">
        <f t="shared" si="30"/>
        <v>#DIV/0!</v>
      </c>
      <c r="L76" s="18"/>
      <c r="M76" s="19" t="e">
        <f t="shared" si="31"/>
        <v>#DIV/0!</v>
      </c>
      <c r="N76" s="18"/>
      <c r="O76" s="19" t="e">
        <f t="shared" si="32"/>
        <v>#DIV/0!</v>
      </c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24.75">
      <c r="A77" s="23" t="s">
        <v>42</v>
      </c>
      <c r="B77" s="24">
        <f>SUM(B78:B79)</f>
        <v>0</v>
      </c>
      <c r="C77" s="24">
        <f>SUM(C78:C79)</f>
        <v>0</v>
      </c>
      <c r="D77" s="25" t="e">
        <f t="shared" si="17"/>
        <v>#DIV/0!</v>
      </c>
      <c r="E77" s="24">
        <f>SUM(E78:E79)</f>
        <v>0</v>
      </c>
      <c r="F77" s="24">
        <f>SUM(F78:F79)</f>
        <v>0</v>
      </c>
      <c r="G77" s="25" t="e">
        <f t="shared" si="28"/>
        <v>#DIV/0!</v>
      </c>
      <c r="H77" s="24">
        <f>SUM(H78:H79)</f>
        <v>0</v>
      </c>
      <c r="I77" s="25" t="e">
        <f t="shared" si="29"/>
        <v>#DIV/0!</v>
      </c>
      <c r="J77" s="24">
        <f>SUM(J78:J79)</f>
        <v>0</v>
      </c>
      <c r="K77" s="25" t="e">
        <f t="shared" si="30"/>
        <v>#DIV/0!</v>
      </c>
      <c r="L77" s="24">
        <f>SUM(L78:L79)</f>
        <v>0</v>
      </c>
      <c r="M77" s="25" t="e">
        <f t="shared" si="31"/>
        <v>#DIV/0!</v>
      </c>
      <c r="N77" s="24">
        <f>SUM(N78:N79)</f>
        <v>0</v>
      </c>
      <c r="O77" s="25" t="e">
        <f t="shared" si="32"/>
        <v>#DIV/0!</v>
      </c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>
      <c r="A78" s="16" t="str">
        <f>'фонд начисленной заработной'!A78</f>
        <v>(наименование предприятия, организации)</v>
      </c>
      <c r="B78" s="17"/>
      <c r="C78" s="18"/>
      <c r="D78" s="19" t="e">
        <f t="shared" si="17"/>
        <v>#DIV/0!</v>
      </c>
      <c r="E78" s="17"/>
      <c r="F78" s="18"/>
      <c r="G78" s="19" t="e">
        <f t="shared" si="28"/>
        <v>#DIV/0!</v>
      </c>
      <c r="H78" s="18"/>
      <c r="I78" s="19" t="e">
        <f t="shared" si="29"/>
        <v>#DIV/0!</v>
      </c>
      <c r="J78" s="18"/>
      <c r="K78" s="19" t="e">
        <f t="shared" si="30"/>
        <v>#DIV/0!</v>
      </c>
      <c r="L78" s="18"/>
      <c r="M78" s="19" t="e">
        <f t="shared" si="31"/>
        <v>#DIV/0!</v>
      </c>
      <c r="N78" s="18"/>
      <c r="O78" s="19" t="e">
        <f t="shared" si="32"/>
        <v>#DIV/0!</v>
      </c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>
      <c r="A79" s="16" t="str">
        <f>'фонд начисленной заработной'!A79</f>
        <v>(наименование предприятия, организации)</v>
      </c>
      <c r="B79" s="17"/>
      <c r="C79" s="18"/>
      <c r="D79" s="19" t="e">
        <f t="shared" si="17"/>
        <v>#DIV/0!</v>
      </c>
      <c r="E79" s="17"/>
      <c r="F79" s="18"/>
      <c r="G79" s="19" t="e">
        <f t="shared" si="28"/>
        <v>#DIV/0!</v>
      </c>
      <c r="H79" s="18"/>
      <c r="I79" s="19" t="e">
        <f t="shared" si="29"/>
        <v>#DIV/0!</v>
      </c>
      <c r="J79" s="18"/>
      <c r="K79" s="19" t="e">
        <f t="shared" si="30"/>
        <v>#DIV/0!</v>
      </c>
      <c r="L79" s="18"/>
      <c r="M79" s="19" t="e">
        <f t="shared" si="31"/>
        <v>#DIV/0!</v>
      </c>
      <c r="N79" s="18"/>
      <c r="O79" s="19" t="e">
        <f t="shared" si="32"/>
        <v>#DIV/0!</v>
      </c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24.75">
      <c r="A80" s="23" t="s">
        <v>43</v>
      </c>
      <c r="B80" s="24">
        <f>SUM(B81:B82)</f>
        <v>0</v>
      </c>
      <c r="C80" s="24">
        <f>SUM(C81:C82)</f>
        <v>0</v>
      </c>
      <c r="D80" s="25" t="e">
        <f t="shared" si="17"/>
        <v>#DIV/0!</v>
      </c>
      <c r="E80" s="24">
        <f>SUM(E81:E82)</f>
        <v>0</v>
      </c>
      <c r="F80" s="24">
        <f>SUM(F81:F82)</f>
        <v>0</v>
      </c>
      <c r="G80" s="25" t="e">
        <f t="shared" si="28"/>
        <v>#DIV/0!</v>
      </c>
      <c r="H80" s="24">
        <f>SUM(H81:H82)</f>
        <v>0</v>
      </c>
      <c r="I80" s="25" t="e">
        <f t="shared" si="29"/>
        <v>#DIV/0!</v>
      </c>
      <c r="J80" s="24">
        <f>SUM(J81:J82)</f>
        <v>0</v>
      </c>
      <c r="K80" s="25" t="e">
        <f t="shared" si="30"/>
        <v>#DIV/0!</v>
      </c>
      <c r="L80" s="24">
        <f>SUM(L81:L82)</f>
        <v>0</v>
      </c>
      <c r="M80" s="25" t="e">
        <f t="shared" si="31"/>
        <v>#DIV/0!</v>
      </c>
      <c r="N80" s="24">
        <f>SUM(N81:N82)</f>
        <v>0</v>
      </c>
      <c r="O80" s="25" t="e">
        <f t="shared" si="32"/>
        <v>#DIV/0!</v>
      </c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>
      <c r="A81" s="16" t="str">
        <f>'фонд начисленной заработной'!A81</f>
        <v>(наименование предприятия, организации)</v>
      </c>
      <c r="B81" s="17"/>
      <c r="C81" s="18"/>
      <c r="D81" s="19" t="e">
        <f t="shared" si="17"/>
        <v>#DIV/0!</v>
      </c>
      <c r="E81" s="17"/>
      <c r="F81" s="18"/>
      <c r="G81" s="19" t="e">
        <f t="shared" si="28"/>
        <v>#DIV/0!</v>
      </c>
      <c r="H81" s="18"/>
      <c r="I81" s="19" t="e">
        <f t="shared" si="29"/>
        <v>#DIV/0!</v>
      </c>
      <c r="J81" s="18"/>
      <c r="K81" s="19" t="e">
        <f t="shared" si="30"/>
        <v>#DIV/0!</v>
      </c>
      <c r="L81" s="18"/>
      <c r="M81" s="19" t="e">
        <f t="shared" si="31"/>
        <v>#DIV/0!</v>
      </c>
      <c r="N81" s="18"/>
      <c r="O81" s="19" t="e">
        <f t="shared" si="32"/>
        <v>#DIV/0!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>
      <c r="A82" s="16" t="str">
        <f>'фонд начисленной заработной'!A82</f>
        <v>(наименование предприятия, организации)</v>
      </c>
      <c r="B82" s="17"/>
      <c r="C82" s="18"/>
      <c r="D82" s="19" t="e">
        <f t="shared" si="17"/>
        <v>#DIV/0!</v>
      </c>
      <c r="E82" s="17"/>
      <c r="F82" s="18"/>
      <c r="G82" s="19" t="e">
        <f t="shared" si="28"/>
        <v>#DIV/0!</v>
      </c>
      <c r="H82" s="18"/>
      <c r="I82" s="19" t="e">
        <f t="shared" si="29"/>
        <v>#DIV/0!</v>
      </c>
      <c r="J82" s="18"/>
      <c r="K82" s="19" t="e">
        <f t="shared" si="30"/>
        <v>#DIV/0!</v>
      </c>
      <c r="L82" s="18"/>
      <c r="M82" s="19" t="e">
        <f t="shared" si="31"/>
        <v>#DIV/0!</v>
      </c>
      <c r="N82" s="18"/>
      <c r="O82" s="19" t="e">
        <f t="shared" si="32"/>
        <v>#DIV/0!</v>
      </c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24.75">
      <c r="A83" s="23" t="s">
        <v>44</v>
      </c>
      <c r="B83" s="24">
        <f>SUM(B84:B85)</f>
        <v>0</v>
      </c>
      <c r="C83" s="24">
        <f>SUM(C84:C85)</f>
        <v>0</v>
      </c>
      <c r="D83" s="25" t="e">
        <f t="shared" si="17"/>
        <v>#DIV/0!</v>
      </c>
      <c r="E83" s="24">
        <f>SUM(E84:E85)</f>
        <v>0</v>
      </c>
      <c r="F83" s="24">
        <f>SUM(F84:F85)</f>
        <v>0</v>
      </c>
      <c r="G83" s="25" t="e">
        <f t="shared" si="28"/>
        <v>#DIV/0!</v>
      </c>
      <c r="H83" s="24">
        <f>SUM(H84:H85)</f>
        <v>0</v>
      </c>
      <c r="I83" s="25" t="e">
        <f t="shared" si="29"/>
        <v>#DIV/0!</v>
      </c>
      <c r="J83" s="24">
        <f>SUM(J84:J85)</f>
        <v>0</v>
      </c>
      <c r="K83" s="25" t="e">
        <f t="shared" si="30"/>
        <v>#DIV/0!</v>
      </c>
      <c r="L83" s="24">
        <f>SUM(L84:L85)</f>
        <v>0</v>
      </c>
      <c r="M83" s="25" t="e">
        <f t="shared" si="31"/>
        <v>#DIV/0!</v>
      </c>
      <c r="N83" s="24">
        <f>SUM(N84:N85)</f>
        <v>0</v>
      </c>
      <c r="O83" s="25" t="e">
        <f t="shared" si="32"/>
        <v>#DIV/0!</v>
      </c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>
      <c r="A84" s="16" t="str">
        <f>'фонд начисленной заработной'!A84</f>
        <v>(наименование предприятия, организации)</v>
      </c>
      <c r="B84" s="17"/>
      <c r="C84" s="18"/>
      <c r="D84" s="19" t="e">
        <f t="shared" si="17"/>
        <v>#DIV/0!</v>
      </c>
      <c r="E84" s="17"/>
      <c r="F84" s="18"/>
      <c r="G84" s="19" t="e">
        <f t="shared" si="28"/>
        <v>#DIV/0!</v>
      </c>
      <c r="H84" s="18"/>
      <c r="I84" s="19" t="e">
        <f t="shared" si="29"/>
        <v>#DIV/0!</v>
      </c>
      <c r="J84" s="18"/>
      <c r="K84" s="19" t="e">
        <f t="shared" si="30"/>
        <v>#DIV/0!</v>
      </c>
      <c r="L84" s="18"/>
      <c r="M84" s="19" t="e">
        <f t="shared" si="31"/>
        <v>#DIV/0!</v>
      </c>
      <c r="N84" s="18"/>
      <c r="O84" s="19" t="e">
        <f t="shared" si="32"/>
        <v>#DIV/0!</v>
      </c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>
      <c r="A85" s="16" t="str">
        <f>'фонд начисленной заработной'!A85</f>
        <v>(наименование предприятия, организации)</v>
      </c>
      <c r="B85" s="17"/>
      <c r="C85" s="18"/>
      <c r="D85" s="19" t="e">
        <f t="shared" si="17"/>
        <v>#DIV/0!</v>
      </c>
      <c r="E85" s="17"/>
      <c r="F85" s="18"/>
      <c r="G85" s="19" t="e">
        <f t="shared" si="28"/>
        <v>#DIV/0!</v>
      </c>
      <c r="H85" s="18"/>
      <c r="I85" s="19" t="e">
        <f t="shared" si="29"/>
        <v>#DIV/0!</v>
      </c>
      <c r="J85" s="18"/>
      <c r="K85" s="19" t="e">
        <f t="shared" si="30"/>
        <v>#DIV/0!</v>
      </c>
      <c r="L85" s="18"/>
      <c r="M85" s="19" t="e">
        <f t="shared" si="31"/>
        <v>#DIV/0!</v>
      </c>
      <c r="N85" s="18"/>
      <c r="O85" s="19" t="e">
        <f t="shared" si="32"/>
        <v>#DIV/0!</v>
      </c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>
      <c r="A86" s="23" t="s">
        <v>45</v>
      </c>
      <c r="B86" s="24">
        <f>SUM(B87:B88)</f>
        <v>0</v>
      </c>
      <c r="C86" s="24">
        <f>SUM(C87:C88)</f>
        <v>0</v>
      </c>
      <c r="D86" s="25" t="e">
        <f t="shared" si="17"/>
        <v>#DIV/0!</v>
      </c>
      <c r="E86" s="24">
        <f>SUM(E87:E88)</f>
        <v>0</v>
      </c>
      <c r="F86" s="24">
        <f>SUM(F87:F88)</f>
        <v>0</v>
      </c>
      <c r="G86" s="25" t="e">
        <f t="shared" si="28"/>
        <v>#DIV/0!</v>
      </c>
      <c r="H86" s="24">
        <f>SUM(H87:H88)</f>
        <v>0</v>
      </c>
      <c r="I86" s="25" t="e">
        <f t="shared" si="29"/>
        <v>#DIV/0!</v>
      </c>
      <c r="J86" s="24">
        <f>SUM(J87:J88)</f>
        <v>0</v>
      </c>
      <c r="K86" s="25" t="e">
        <f t="shared" si="30"/>
        <v>#DIV/0!</v>
      </c>
      <c r="L86" s="24">
        <f>SUM(L87:L88)</f>
        <v>0</v>
      </c>
      <c r="M86" s="25" t="e">
        <f t="shared" si="31"/>
        <v>#DIV/0!</v>
      </c>
      <c r="N86" s="24">
        <f>SUM(N87:N88)</f>
        <v>0</v>
      </c>
      <c r="O86" s="25" t="e">
        <f t="shared" si="32"/>
        <v>#DIV/0!</v>
      </c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>
      <c r="A87" s="16" t="str">
        <f>'фонд начисленной заработной'!A87</f>
        <v>(наименование предприятия, организации)</v>
      </c>
      <c r="B87" s="17"/>
      <c r="C87" s="18"/>
      <c r="D87" s="19" t="e">
        <f t="shared" si="17"/>
        <v>#DIV/0!</v>
      </c>
      <c r="E87" s="17"/>
      <c r="F87" s="18"/>
      <c r="G87" s="19" t="e">
        <f t="shared" si="28"/>
        <v>#DIV/0!</v>
      </c>
      <c r="H87" s="18"/>
      <c r="I87" s="19" t="e">
        <f t="shared" si="29"/>
        <v>#DIV/0!</v>
      </c>
      <c r="J87" s="18"/>
      <c r="K87" s="19" t="e">
        <f t="shared" si="30"/>
        <v>#DIV/0!</v>
      </c>
      <c r="L87" s="18"/>
      <c r="M87" s="19" t="e">
        <f t="shared" si="31"/>
        <v>#DIV/0!</v>
      </c>
      <c r="N87" s="18"/>
      <c r="O87" s="19" t="e">
        <f t="shared" si="32"/>
        <v>#DIV/0!</v>
      </c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>
      <c r="A88" s="16" t="str">
        <f>'фонд начисленной заработной'!A88</f>
        <v>(наименование предприятия, организации)</v>
      </c>
      <c r="B88" s="17"/>
      <c r="C88" s="18"/>
      <c r="D88" s="19" t="e">
        <f t="shared" si="17"/>
        <v>#DIV/0!</v>
      </c>
      <c r="E88" s="17"/>
      <c r="F88" s="18"/>
      <c r="G88" s="19" t="e">
        <f t="shared" si="28"/>
        <v>#DIV/0!</v>
      </c>
      <c r="H88" s="18"/>
      <c r="I88" s="19" t="e">
        <f t="shared" si="29"/>
        <v>#DIV/0!</v>
      </c>
      <c r="J88" s="18"/>
      <c r="K88" s="19" t="e">
        <f t="shared" si="30"/>
        <v>#DIV/0!</v>
      </c>
      <c r="L88" s="18"/>
      <c r="M88" s="19" t="e">
        <f t="shared" si="31"/>
        <v>#DIV/0!</v>
      </c>
      <c r="N88" s="18"/>
      <c r="O88" s="19" t="e">
        <f t="shared" si="32"/>
        <v>#DIV/0!</v>
      </c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>
      <c r="A89" s="23" t="s">
        <v>46</v>
      </c>
      <c r="B89" s="24">
        <f>SUM(B90:B91)</f>
        <v>0</v>
      </c>
      <c r="C89" s="24">
        <f>SUM(C90:C91)</f>
        <v>0</v>
      </c>
      <c r="D89" s="25" t="e">
        <f t="shared" si="17"/>
        <v>#DIV/0!</v>
      </c>
      <c r="E89" s="24">
        <f>SUM(E90:E91)</f>
        <v>0</v>
      </c>
      <c r="F89" s="24">
        <f>SUM(F90:F91)</f>
        <v>0</v>
      </c>
      <c r="G89" s="25" t="e">
        <f t="shared" si="28"/>
        <v>#DIV/0!</v>
      </c>
      <c r="H89" s="24">
        <f>SUM(H90:H91)</f>
        <v>0</v>
      </c>
      <c r="I89" s="25" t="e">
        <f t="shared" si="29"/>
        <v>#DIV/0!</v>
      </c>
      <c r="J89" s="24">
        <f>SUM(J90:J91)</f>
        <v>0</v>
      </c>
      <c r="K89" s="25" t="e">
        <f t="shared" si="30"/>
        <v>#DIV/0!</v>
      </c>
      <c r="L89" s="24">
        <f>SUM(L90:L91)</f>
        <v>0</v>
      </c>
      <c r="M89" s="25" t="e">
        <f t="shared" si="31"/>
        <v>#DIV/0!</v>
      </c>
      <c r="N89" s="24">
        <f>SUM(N90:N91)</f>
        <v>0</v>
      </c>
      <c r="O89" s="25" t="e">
        <f t="shared" si="32"/>
        <v>#DIV/0!</v>
      </c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>
      <c r="A90" s="16" t="str">
        <f>'фонд начисленной заработной'!A90</f>
        <v>(наименование предприятия, организации)</v>
      </c>
      <c r="B90" s="17"/>
      <c r="C90" s="18"/>
      <c r="D90" s="19" t="e">
        <f t="shared" si="17"/>
        <v>#DIV/0!</v>
      </c>
      <c r="E90" s="17"/>
      <c r="F90" s="18"/>
      <c r="G90" s="19" t="e">
        <f t="shared" si="28"/>
        <v>#DIV/0!</v>
      </c>
      <c r="H90" s="18"/>
      <c r="I90" s="19" t="e">
        <f t="shared" si="29"/>
        <v>#DIV/0!</v>
      </c>
      <c r="J90" s="18"/>
      <c r="K90" s="19" t="e">
        <f t="shared" si="30"/>
        <v>#DIV/0!</v>
      </c>
      <c r="L90" s="18"/>
      <c r="M90" s="19" t="e">
        <f t="shared" si="31"/>
        <v>#DIV/0!</v>
      </c>
      <c r="N90" s="18"/>
      <c r="O90" s="19" t="e">
        <f t="shared" si="32"/>
        <v>#DIV/0!</v>
      </c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>
      <c r="A91" s="16" t="str">
        <f>'фонд начисленной заработной'!A91</f>
        <v>(наименование предприятия, организации)</v>
      </c>
      <c r="B91" s="17"/>
      <c r="C91" s="18"/>
      <c r="D91" s="19" t="e">
        <f t="shared" ref="D91:D137" si="33">ROUND(C91/B91*100,1)</f>
        <v>#DIV/0!</v>
      </c>
      <c r="E91" s="17"/>
      <c r="F91" s="18"/>
      <c r="G91" s="19" t="e">
        <f t="shared" si="28"/>
        <v>#DIV/0!</v>
      </c>
      <c r="H91" s="18"/>
      <c r="I91" s="19" t="e">
        <f t="shared" si="29"/>
        <v>#DIV/0!</v>
      </c>
      <c r="J91" s="18"/>
      <c r="K91" s="19" t="e">
        <f t="shared" si="30"/>
        <v>#DIV/0!</v>
      </c>
      <c r="L91" s="18"/>
      <c r="M91" s="19" t="e">
        <f t="shared" si="31"/>
        <v>#DIV/0!</v>
      </c>
      <c r="N91" s="18"/>
      <c r="O91" s="19" t="e">
        <f t="shared" si="32"/>
        <v>#DIV/0!</v>
      </c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>
      <c r="A92" s="23" t="s">
        <v>47</v>
      </c>
      <c r="B92" s="24">
        <f>SUM(B93:B94)</f>
        <v>0</v>
      </c>
      <c r="C92" s="24">
        <f>SUM(C93:C94)</f>
        <v>0</v>
      </c>
      <c r="D92" s="25" t="e">
        <f t="shared" si="33"/>
        <v>#DIV/0!</v>
      </c>
      <c r="E92" s="24">
        <f>SUM(E93:E94)</f>
        <v>0</v>
      </c>
      <c r="F92" s="24">
        <f>SUM(F93:F94)</f>
        <v>0</v>
      </c>
      <c r="G92" s="25" t="e">
        <f t="shared" si="28"/>
        <v>#DIV/0!</v>
      </c>
      <c r="H92" s="24">
        <f>SUM(H93:H94)</f>
        <v>0</v>
      </c>
      <c r="I92" s="25" t="e">
        <f t="shared" si="29"/>
        <v>#DIV/0!</v>
      </c>
      <c r="J92" s="24">
        <f>SUM(J93:J94)</f>
        <v>0</v>
      </c>
      <c r="K92" s="25" t="e">
        <f t="shared" si="30"/>
        <v>#DIV/0!</v>
      </c>
      <c r="L92" s="24">
        <f>SUM(L93:L94)</f>
        <v>0</v>
      </c>
      <c r="M92" s="25" t="e">
        <f t="shared" si="31"/>
        <v>#DIV/0!</v>
      </c>
      <c r="N92" s="24">
        <f>SUM(N93:N94)</f>
        <v>0</v>
      </c>
      <c r="O92" s="25" t="e">
        <f t="shared" si="32"/>
        <v>#DIV/0!</v>
      </c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>
      <c r="A93" s="16" t="str">
        <f>'фонд начисленной заработной'!A93</f>
        <v>(наименование предприятия, организации)</v>
      </c>
      <c r="B93" s="17"/>
      <c r="C93" s="18"/>
      <c r="D93" s="19" t="e">
        <f t="shared" si="33"/>
        <v>#DIV/0!</v>
      </c>
      <c r="E93" s="17"/>
      <c r="F93" s="18"/>
      <c r="G93" s="19" t="e">
        <f t="shared" si="28"/>
        <v>#DIV/0!</v>
      </c>
      <c r="H93" s="18"/>
      <c r="I93" s="19" t="e">
        <f t="shared" si="29"/>
        <v>#DIV/0!</v>
      </c>
      <c r="J93" s="18"/>
      <c r="K93" s="19" t="e">
        <f t="shared" si="30"/>
        <v>#DIV/0!</v>
      </c>
      <c r="L93" s="18"/>
      <c r="M93" s="19" t="e">
        <f t="shared" si="31"/>
        <v>#DIV/0!</v>
      </c>
      <c r="N93" s="18"/>
      <c r="O93" s="19" t="e">
        <f t="shared" si="32"/>
        <v>#DIV/0!</v>
      </c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>
      <c r="A94" s="16" t="str">
        <f>'фонд начисленной заработной'!A94</f>
        <v>(наименование предприятия, организации)</v>
      </c>
      <c r="B94" s="17"/>
      <c r="C94" s="18"/>
      <c r="D94" s="19" t="e">
        <f t="shared" si="33"/>
        <v>#DIV/0!</v>
      </c>
      <c r="E94" s="17"/>
      <c r="F94" s="18"/>
      <c r="G94" s="19" t="e">
        <f t="shared" si="28"/>
        <v>#DIV/0!</v>
      </c>
      <c r="H94" s="18"/>
      <c r="I94" s="19" t="e">
        <f t="shared" si="29"/>
        <v>#DIV/0!</v>
      </c>
      <c r="J94" s="18"/>
      <c r="K94" s="19" t="e">
        <f t="shared" si="30"/>
        <v>#DIV/0!</v>
      </c>
      <c r="L94" s="18"/>
      <c r="M94" s="19" t="e">
        <f t="shared" si="31"/>
        <v>#DIV/0!</v>
      </c>
      <c r="N94" s="18"/>
      <c r="O94" s="19" t="e">
        <f t="shared" si="32"/>
        <v>#DIV/0!</v>
      </c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27.75" customHeight="1">
      <c r="A95" s="33" t="s">
        <v>48</v>
      </c>
      <c r="B95" s="34">
        <f>SUM(B96:B97)</f>
        <v>95.4</v>
      </c>
      <c r="C95" s="34">
        <f>SUM(C96:C97)</f>
        <v>93.5</v>
      </c>
      <c r="D95" s="35">
        <f t="shared" si="33"/>
        <v>98</v>
      </c>
      <c r="E95" s="34">
        <f>SUM(E96:E97)</f>
        <v>99.5</v>
      </c>
      <c r="F95" s="34">
        <f>SUM(F96:F97)</f>
        <v>93.3</v>
      </c>
      <c r="G95" s="35">
        <f t="shared" si="28"/>
        <v>93.8</v>
      </c>
      <c r="H95" s="34">
        <f>SUM(H96:H97)</f>
        <v>93.3</v>
      </c>
      <c r="I95" s="35">
        <f t="shared" si="29"/>
        <v>99.8</v>
      </c>
      <c r="J95" s="34">
        <f>SUM(J96:J97)</f>
        <v>93.3</v>
      </c>
      <c r="K95" s="35">
        <f t="shared" si="30"/>
        <v>100</v>
      </c>
      <c r="L95" s="57">
        <f>SUM(L96:L97)</f>
        <v>93.3</v>
      </c>
      <c r="M95" s="35">
        <f t="shared" si="31"/>
        <v>100</v>
      </c>
      <c r="N95" s="34">
        <f>SUM(N96:N97)</f>
        <v>93.3</v>
      </c>
      <c r="O95" s="35">
        <f t="shared" si="32"/>
        <v>100</v>
      </c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>
      <c r="A96" s="16" t="str">
        <f>'фонд начисленной заработной'!A96</f>
        <v>Филиал ОАО «МРСКЦентра» «Курскэнерго»</v>
      </c>
      <c r="B96" s="17">
        <v>50</v>
      </c>
      <c r="C96" s="18">
        <v>52</v>
      </c>
      <c r="D96" s="19">
        <f t="shared" si="33"/>
        <v>104</v>
      </c>
      <c r="E96" s="17">
        <v>50</v>
      </c>
      <c r="F96" s="18">
        <v>52</v>
      </c>
      <c r="G96" s="19">
        <f t="shared" si="28"/>
        <v>104</v>
      </c>
      <c r="H96" s="18">
        <v>52</v>
      </c>
      <c r="I96" s="19">
        <f t="shared" si="29"/>
        <v>100</v>
      </c>
      <c r="J96" s="18">
        <v>52</v>
      </c>
      <c r="K96" s="19">
        <f t="shared" si="30"/>
        <v>100</v>
      </c>
      <c r="L96" s="18">
        <v>52</v>
      </c>
      <c r="M96" s="19">
        <f t="shared" si="31"/>
        <v>100</v>
      </c>
      <c r="N96" s="18">
        <v>52</v>
      </c>
      <c r="O96" s="19">
        <f t="shared" si="32"/>
        <v>100</v>
      </c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>
      <c r="A97" s="16" t="str">
        <f>'фонд начисленной заработной'!A97</f>
        <v>прочие</v>
      </c>
      <c r="B97" s="17">
        <v>45.4</v>
      </c>
      <c r="C97" s="18">
        <v>41.5</v>
      </c>
      <c r="D97" s="19">
        <f t="shared" si="33"/>
        <v>91.4</v>
      </c>
      <c r="E97" s="17">
        <v>49.5</v>
      </c>
      <c r="F97" s="18">
        <v>41.3</v>
      </c>
      <c r="G97" s="19">
        <f t="shared" ref="G97:G138" si="34">ROUND(F97/E97*100,1)</f>
        <v>83.4</v>
      </c>
      <c r="H97" s="18">
        <v>41.3</v>
      </c>
      <c r="I97" s="19">
        <f t="shared" ref="I97:I121" si="35">ROUND(H97/C97*100,1)</f>
        <v>99.5</v>
      </c>
      <c r="J97" s="18">
        <v>41.3</v>
      </c>
      <c r="K97" s="19">
        <f t="shared" ref="K97:K150" si="36">ROUND(J97/H97*100,1)</f>
        <v>100</v>
      </c>
      <c r="L97" s="18">
        <v>41.3</v>
      </c>
      <c r="M97" s="19">
        <f t="shared" ref="M97:M150" si="37">ROUND(L97/J97*100,1)</f>
        <v>100</v>
      </c>
      <c r="N97" s="18">
        <v>41.3</v>
      </c>
      <c r="O97" s="19">
        <f t="shared" ref="O97:O150" si="38">ROUND(N97/L97*100,1)</f>
        <v>100</v>
      </c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ht="36.75">
      <c r="A98" s="33" t="s">
        <v>49</v>
      </c>
      <c r="B98" s="34">
        <f>SUM(B99:B100)</f>
        <v>36</v>
      </c>
      <c r="C98" s="34">
        <f>SUM(C99:C100)</f>
        <v>27</v>
      </c>
      <c r="D98" s="35">
        <f t="shared" si="33"/>
        <v>75</v>
      </c>
      <c r="E98" s="34">
        <f>SUM(E99:E100)</f>
        <v>31.5</v>
      </c>
      <c r="F98" s="34">
        <f>SUM(F99:F100)</f>
        <v>27</v>
      </c>
      <c r="G98" s="35">
        <f t="shared" si="34"/>
        <v>85.7</v>
      </c>
      <c r="H98" s="34">
        <f>SUM(H99:H100)</f>
        <v>27</v>
      </c>
      <c r="I98" s="35">
        <f t="shared" si="35"/>
        <v>100</v>
      </c>
      <c r="J98" s="34">
        <f>SUM(J99:J100)</f>
        <v>27</v>
      </c>
      <c r="K98" s="35">
        <f t="shared" si="36"/>
        <v>100</v>
      </c>
      <c r="L98" s="57">
        <f>SUM(L99:L100)</f>
        <v>27</v>
      </c>
      <c r="M98" s="35">
        <f t="shared" si="37"/>
        <v>100</v>
      </c>
      <c r="N98" s="34">
        <f>SUM(N99:N100)</f>
        <v>27</v>
      </c>
      <c r="O98" s="35">
        <f t="shared" si="38"/>
        <v>100</v>
      </c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23.25">
      <c r="A99" s="16" t="str">
        <f>'фонд начисленной заработной'!A99</f>
        <v>АНО "Водоснабжение Черемисиновского района"</v>
      </c>
      <c r="B99" s="17">
        <v>15</v>
      </c>
      <c r="C99" s="18">
        <v>9</v>
      </c>
      <c r="D99" s="19">
        <f t="shared" si="33"/>
        <v>60</v>
      </c>
      <c r="E99" s="17">
        <v>15</v>
      </c>
      <c r="F99" s="18">
        <v>9</v>
      </c>
      <c r="G99" s="19">
        <f t="shared" si="34"/>
        <v>60</v>
      </c>
      <c r="H99" s="18">
        <v>9</v>
      </c>
      <c r="I99" s="19">
        <f t="shared" si="35"/>
        <v>100</v>
      </c>
      <c r="J99" s="18">
        <v>9</v>
      </c>
      <c r="K99" s="19">
        <f t="shared" si="36"/>
        <v>100</v>
      </c>
      <c r="L99" s="18">
        <v>9</v>
      </c>
      <c r="M99" s="19">
        <f t="shared" si="37"/>
        <v>100</v>
      </c>
      <c r="N99" s="18">
        <v>9</v>
      </c>
      <c r="O99" s="19">
        <f t="shared" si="38"/>
        <v>100</v>
      </c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>
      <c r="A100" s="16" t="str">
        <f>'фонд начисленной заработной'!A100</f>
        <v>МУП "Водоканал-Сервис"</v>
      </c>
      <c r="B100" s="17">
        <v>21</v>
      </c>
      <c r="C100" s="18">
        <v>18</v>
      </c>
      <c r="D100" s="19">
        <f t="shared" si="33"/>
        <v>85.7</v>
      </c>
      <c r="E100" s="17">
        <v>16.5</v>
      </c>
      <c r="F100" s="18">
        <v>18</v>
      </c>
      <c r="G100" s="19">
        <f t="shared" si="34"/>
        <v>109.1</v>
      </c>
      <c r="H100" s="18">
        <v>18</v>
      </c>
      <c r="I100" s="19">
        <f t="shared" si="35"/>
        <v>100</v>
      </c>
      <c r="J100" s="18">
        <v>18</v>
      </c>
      <c r="K100" s="19">
        <f t="shared" si="36"/>
        <v>100</v>
      </c>
      <c r="L100" s="18">
        <v>18</v>
      </c>
      <c r="M100" s="19">
        <f t="shared" si="37"/>
        <v>100</v>
      </c>
      <c r="N100" s="18">
        <v>18</v>
      </c>
      <c r="O100" s="19">
        <f t="shared" si="38"/>
        <v>100</v>
      </c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>
      <c r="A101" s="16"/>
      <c r="B101" s="17"/>
      <c r="C101" s="18"/>
      <c r="D101" s="19"/>
      <c r="E101" s="17"/>
      <c r="F101" s="18"/>
      <c r="G101" s="19"/>
      <c r="H101" s="18"/>
      <c r="I101" s="19"/>
      <c r="J101" s="18"/>
      <c r="K101" s="19"/>
      <c r="L101" s="18"/>
      <c r="M101" s="19"/>
      <c r="N101" s="18"/>
      <c r="O101" s="19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>
      <c r="A102" s="33" t="s">
        <v>4</v>
      </c>
      <c r="B102" s="34">
        <f>SUM(B103:B104)</f>
        <v>0</v>
      </c>
      <c r="C102" s="34">
        <f>SUM(C103:C104)</f>
        <v>0</v>
      </c>
      <c r="D102" s="35" t="e">
        <f t="shared" si="33"/>
        <v>#DIV/0!</v>
      </c>
      <c r="E102" s="34">
        <f>SUM(E103:E104)</f>
        <v>0</v>
      </c>
      <c r="F102" s="34">
        <f>SUM(F103:F104)</f>
        <v>0</v>
      </c>
      <c r="G102" s="35" t="e">
        <f t="shared" si="34"/>
        <v>#DIV/0!</v>
      </c>
      <c r="H102" s="34">
        <f>SUM(H103:H104)</f>
        <v>0</v>
      </c>
      <c r="I102" s="35" t="e">
        <f t="shared" si="35"/>
        <v>#DIV/0!</v>
      </c>
      <c r="J102" s="34">
        <f>SUM(J103:J104)</f>
        <v>0</v>
      </c>
      <c r="K102" s="35" t="e">
        <f t="shared" si="36"/>
        <v>#DIV/0!</v>
      </c>
      <c r="L102" s="34">
        <f>SUM(L103:L104)</f>
        <v>0</v>
      </c>
      <c r="M102" s="35" t="e">
        <f t="shared" si="37"/>
        <v>#DIV/0!</v>
      </c>
      <c r="N102" s="34">
        <f>SUM(N103:N104)</f>
        <v>0</v>
      </c>
      <c r="O102" s="35" t="e">
        <f t="shared" si="38"/>
        <v>#DIV/0!</v>
      </c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>
      <c r="A103" s="16" t="str">
        <f>'фонд начисленной заработной'!A103</f>
        <v>(наименование предприятия, организации)</v>
      </c>
      <c r="B103" s="17"/>
      <c r="C103" s="18"/>
      <c r="D103" s="19" t="e">
        <f t="shared" si="33"/>
        <v>#DIV/0!</v>
      </c>
      <c r="E103" s="17"/>
      <c r="F103" s="18"/>
      <c r="G103" s="19" t="e">
        <f t="shared" si="34"/>
        <v>#DIV/0!</v>
      </c>
      <c r="H103" s="18"/>
      <c r="I103" s="19" t="e">
        <f t="shared" si="35"/>
        <v>#DIV/0!</v>
      </c>
      <c r="J103" s="18"/>
      <c r="K103" s="19" t="e">
        <f t="shared" si="36"/>
        <v>#DIV/0!</v>
      </c>
      <c r="L103" s="18"/>
      <c r="M103" s="19" t="e">
        <f t="shared" si="37"/>
        <v>#DIV/0!</v>
      </c>
      <c r="N103" s="18"/>
      <c r="O103" s="19" t="e">
        <f t="shared" si="38"/>
        <v>#DIV/0!</v>
      </c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>
      <c r="A104" s="16"/>
      <c r="B104" s="17"/>
      <c r="C104" s="18"/>
      <c r="D104" s="19" t="e">
        <f t="shared" si="33"/>
        <v>#DIV/0!</v>
      </c>
      <c r="E104" s="17"/>
      <c r="F104" s="18"/>
      <c r="G104" s="19" t="e">
        <f t="shared" si="34"/>
        <v>#DIV/0!</v>
      </c>
      <c r="H104" s="18"/>
      <c r="I104" s="19" t="e">
        <f t="shared" si="35"/>
        <v>#DIV/0!</v>
      </c>
      <c r="J104" s="18"/>
      <c r="K104" s="19" t="e">
        <f t="shared" si="36"/>
        <v>#DIV/0!</v>
      </c>
      <c r="L104" s="18"/>
      <c r="M104" s="19" t="e">
        <f t="shared" si="37"/>
        <v>#DIV/0!</v>
      </c>
      <c r="N104" s="18"/>
      <c r="O104" s="19" t="e">
        <f t="shared" si="38"/>
        <v>#DIV/0!</v>
      </c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24.75">
      <c r="A105" s="33" t="s">
        <v>50</v>
      </c>
      <c r="B105" s="34">
        <f>SUM(B106:B109)</f>
        <v>92</v>
      </c>
      <c r="C105" s="34">
        <f>SUM(C106:C109)</f>
        <v>81</v>
      </c>
      <c r="D105" s="19">
        <f t="shared" si="33"/>
        <v>88</v>
      </c>
      <c r="E105" s="34">
        <f>SUM(E106:E109)</f>
        <v>84.5</v>
      </c>
      <c r="F105" s="34">
        <f>SUM(F106:F109)</f>
        <v>81</v>
      </c>
      <c r="G105" s="19">
        <f t="shared" si="34"/>
        <v>95.9</v>
      </c>
      <c r="H105" s="34">
        <f>SUM(H106:H109)</f>
        <v>81</v>
      </c>
      <c r="I105" s="19">
        <f t="shared" si="35"/>
        <v>100</v>
      </c>
      <c r="J105" s="34">
        <f>SUM(J106:J109)</f>
        <v>81</v>
      </c>
      <c r="K105" s="19">
        <f t="shared" si="36"/>
        <v>100</v>
      </c>
      <c r="L105" s="57">
        <f>SUM(L106:L109)</f>
        <v>81</v>
      </c>
      <c r="M105" s="19">
        <f t="shared" si="37"/>
        <v>100</v>
      </c>
      <c r="N105" s="34">
        <f>SUM(N106:N109)</f>
        <v>81</v>
      </c>
      <c r="O105" s="35">
        <f t="shared" si="38"/>
        <v>100</v>
      </c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>
      <c r="A106" s="16" t="str">
        <f>'фонд начисленной заработной'!A106</f>
        <v>ЗАО «Тандер»магазин магнит «Раунд»</v>
      </c>
      <c r="B106" s="17">
        <v>11</v>
      </c>
      <c r="C106" s="18">
        <v>11</v>
      </c>
      <c r="D106" s="19">
        <f t="shared" si="33"/>
        <v>100</v>
      </c>
      <c r="E106" s="17">
        <v>12</v>
      </c>
      <c r="F106" s="18">
        <v>11</v>
      </c>
      <c r="G106" s="19">
        <f t="shared" si="34"/>
        <v>91.7</v>
      </c>
      <c r="H106" s="18">
        <v>11</v>
      </c>
      <c r="I106" s="19">
        <f t="shared" si="35"/>
        <v>100</v>
      </c>
      <c r="J106" s="18">
        <v>11</v>
      </c>
      <c r="K106" s="19">
        <f t="shared" si="36"/>
        <v>100</v>
      </c>
      <c r="L106" s="18">
        <v>11</v>
      </c>
      <c r="M106" s="19">
        <f t="shared" si="37"/>
        <v>100</v>
      </c>
      <c r="N106" s="18">
        <v>11</v>
      </c>
      <c r="O106" s="19">
        <f t="shared" si="38"/>
        <v>100</v>
      </c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>
      <c r="A107" s="16" t="s">
        <v>108</v>
      </c>
      <c r="B107" s="17">
        <v>12</v>
      </c>
      <c r="C107" s="18">
        <v>10</v>
      </c>
      <c r="D107" s="19">
        <f t="shared" ref="D107" si="39">ROUND(C107/B107*100,1)</f>
        <v>83.3</v>
      </c>
      <c r="E107" s="17">
        <v>11</v>
      </c>
      <c r="F107" s="18">
        <v>10</v>
      </c>
      <c r="G107" s="19">
        <f t="shared" ref="G107" si="40">ROUND(F107/E107*100,1)</f>
        <v>90.9</v>
      </c>
      <c r="H107" s="18">
        <v>10</v>
      </c>
      <c r="I107" s="19">
        <f t="shared" ref="I107" si="41">ROUND(H107/C107*100,1)</f>
        <v>100</v>
      </c>
      <c r="J107" s="18">
        <v>10</v>
      </c>
      <c r="K107" s="19">
        <f t="shared" ref="K107" si="42">ROUND(J107/H107*100,1)</f>
        <v>100</v>
      </c>
      <c r="L107" s="18">
        <v>10</v>
      </c>
      <c r="M107" s="19">
        <f t="shared" ref="M107" si="43">ROUND(L107/J107*100,1)</f>
        <v>100</v>
      </c>
      <c r="N107" s="18">
        <v>10</v>
      </c>
      <c r="O107" s="19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>
      <c r="A108" s="16" t="str">
        <f>'фонд начисленной заработной'!A108</f>
        <v>ООО "Единство"</v>
      </c>
      <c r="B108" s="17">
        <v>56</v>
      </c>
      <c r="C108" s="18">
        <v>48</v>
      </c>
      <c r="D108" s="19">
        <f t="shared" si="33"/>
        <v>85.7</v>
      </c>
      <c r="E108" s="17">
        <v>50</v>
      </c>
      <c r="F108" s="18">
        <v>48</v>
      </c>
      <c r="G108" s="19">
        <f t="shared" si="34"/>
        <v>96</v>
      </c>
      <c r="H108" s="18">
        <v>48</v>
      </c>
      <c r="I108" s="19">
        <f t="shared" si="35"/>
        <v>100</v>
      </c>
      <c r="J108" s="18">
        <v>48</v>
      </c>
      <c r="K108" s="19">
        <f t="shared" si="36"/>
        <v>100</v>
      </c>
      <c r="L108" s="18">
        <v>48</v>
      </c>
      <c r="M108" s="19">
        <f t="shared" si="37"/>
        <v>100</v>
      </c>
      <c r="N108" s="18">
        <v>48</v>
      </c>
      <c r="O108" s="19">
        <f t="shared" si="38"/>
        <v>100</v>
      </c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>
      <c r="A109" s="16" t="str">
        <f>'фонд начисленной заработной'!A109</f>
        <v>Пятерочка</v>
      </c>
      <c r="B109" s="17">
        <v>13</v>
      </c>
      <c r="C109" s="18">
        <v>12</v>
      </c>
      <c r="D109" s="19">
        <f t="shared" si="33"/>
        <v>92.3</v>
      </c>
      <c r="E109" s="17">
        <v>11.5</v>
      </c>
      <c r="F109" s="18">
        <v>12</v>
      </c>
      <c r="G109" s="19">
        <f t="shared" si="34"/>
        <v>104.3</v>
      </c>
      <c r="H109" s="18">
        <v>12</v>
      </c>
      <c r="I109" s="19">
        <f t="shared" si="35"/>
        <v>100</v>
      </c>
      <c r="J109" s="18">
        <v>12</v>
      </c>
      <c r="K109" s="19">
        <f t="shared" si="36"/>
        <v>100</v>
      </c>
      <c r="L109" s="18">
        <v>12</v>
      </c>
      <c r="M109" s="19">
        <f t="shared" si="37"/>
        <v>100</v>
      </c>
      <c r="N109" s="18">
        <v>12</v>
      </c>
      <c r="O109" s="19">
        <f t="shared" si="38"/>
        <v>100</v>
      </c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>
      <c r="A110" s="33" t="s">
        <v>51</v>
      </c>
      <c r="B110" s="34">
        <f>SUM(B111:B113)</f>
        <v>161</v>
      </c>
      <c r="C110" s="34">
        <f>SUM(C111:C113)</f>
        <v>162</v>
      </c>
      <c r="D110" s="35">
        <f t="shared" si="33"/>
        <v>100.6</v>
      </c>
      <c r="E110" s="34">
        <f>SUM(E111:E113)</f>
        <v>161</v>
      </c>
      <c r="F110" s="34">
        <f>SUM(F111:F113)</f>
        <v>160</v>
      </c>
      <c r="G110" s="35">
        <f t="shared" si="34"/>
        <v>99.4</v>
      </c>
      <c r="H110" s="34">
        <f>SUM(H111:H113)</f>
        <v>162</v>
      </c>
      <c r="I110" s="35">
        <f t="shared" si="35"/>
        <v>100</v>
      </c>
      <c r="J110" s="34">
        <f>SUM(J111:J113)</f>
        <v>162</v>
      </c>
      <c r="K110" s="35">
        <f t="shared" si="36"/>
        <v>100</v>
      </c>
      <c r="L110" s="57">
        <f>SUM(L111:L113)</f>
        <v>162</v>
      </c>
      <c r="M110" s="35">
        <f t="shared" si="37"/>
        <v>100</v>
      </c>
      <c r="N110" s="34">
        <f>SUM(N111:N113)</f>
        <v>162</v>
      </c>
      <c r="O110" s="35">
        <f t="shared" si="38"/>
        <v>100</v>
      </c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>
      <c r="A111" s="16" t="str">
        <f>'фонд начисленной заработной'!A111</f>
        <v>ГКС</v>
      </c>
      <c r="B111" s="18">
        <v>113</v>
      </c>
      <c r="C111" s="18">
        <v>114</v>
      </c>
      <c r="D111" s="19">
        <f t="shared" si="33"/>
        <v>100.9</v>
      </c>
      <c r="E111" s="18">
        <v>113</v>
      </c>
      <c r="F111" s="18">
        <v>112</v>
      </c>
      <c r="G111" s="19">
        <f t="shared" si="34"/>
        <v>99.1</v>
      </c>
      <c r="H111" s="18">
        <v>114</v>
      </c>
      <c r="I111" s="19">
        <f t="shared" si="35"/>
        <v>100</v>
      </c>
      <c r="J111" s="18">
        <v>114</v>
      </c>
      <c r="K111" s="19">
        <f t="shared" si="36"/>
        <v>100</v>
      </c>
      <c r="L111" s="18">
        <v>114</v>
      </c>
      <c r="M111" s="19">
        <f t="shared" si="37"/>
        <v>100</v>
      </c>
      <c r="N111" s="18">
        <v>114</v>
      </c>
      <c r="O111" s="19">
        <f t="shared" si="38"/>
        <v>100</v>
      </c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23.25">
      <c r="A112" s="16" t="str">
        <f>'фонд начисленной заработной'!A112</f>
        <v>ООО "Черемисиновское хлебоприемное предприятие"</v>
      </c>
      <c r="B112" s="18">
        <v>48</v>
      </c>
      <c r="C112" s="18">
        <v>48</v>
      </c>
      <c r="D112" s="19">
        <f t="shared" si="33"/>
        <v>100</v>
      </c>
      <c r="E112" s="18">
        <v>48</v>
      </c>
      <c r="F112" s="18">
        <v>48</v>
      </c>
      <c r="G112" s="19">
        <f t="shared" si="34"/>
        <v>100</v>
      </c>
      <c r="H112" s="18">
        <v>48</v>
      </c>
      <c r="I112" s="19">
        <f t="shared" si="35"/>
        <v>100</v>
      </c>
      <c r="J112" s="18">
        <v>48</v>
      </c>
      <c r="K112" s="19">
        <f t="shared" si="36"/>
        <v>100</v>
      </c>
      <c r="L112" s="18">
        <v>48</v>
      </c>
      <c r="M112" s="19">
        <f t="shared" si="37"/>
        <v>100</v>
      </c>
      <c r="N112" s="18">
        <v>48</v>
      </c>
      <c r="O112" s="19">
        <f t="shared" si="38"/>
        <v>100</v>
      </c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>
      <c r="A113" s="16">
        <f>'фонд начисленной заработной'!A113</f>
        <v>0</v>
      </c>
      <c r="B113" s="18"/>
      <c r="C113" s="18"/>
      <c r="D113" s="19" t="e">
        <f t="shared" si="33"/>
        <v>#DIV/0!</v>
      </c>
      <c r="E113" s="18"/>
      <c r="F113" s="18"/>
      <c r="G113" s="19" t="e">
        <f t="shared" si="34"/>
        <v>#DIV/0!</v>
      </c>
      <c r="H113" s="18"/>
      <c r="I113" s="19" t="e">
        <f t="shared" si="35"/>
        <v>#DIV/0!</v>
      </c>
      <c r="J113" s="18"/>
      <c r="K113" s="19" t="e">
        <f t="shared" si="36"/>
        <v>#DIV/0!</v>
      </c>
      <c r="L113" s="18"/>
      <c r="M113" s="19" t="e">
        <f t="shared" si="37"/>
        <v>#DIV/0!</v>
      </c>
      <c r="N113" s="18"/>
      <c r="O113" s="19" t="e">
        <f t="shared" si="38"/>
        <v>#DIV/0!</v>
      </c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27" customHeight="1">
      <c r="A114" s="33" t="s">
        <v>52</v>
      </c>
      <c r="B114" s="34">
        <f>SUM(B115:B117)</f>
        <v>0</v>
      </c>
      <c r="C114" s="34">
        <f>SUM(C115:C117)</f>
        <v>0</v>
      </c>
      <c r="D114" s="35" t="e">
        <f t="shared" si="33"/>
        <v>#DIV/0!</v>
      </c>
      <c r="E114" s="34">
        <f>SUM(E115:E117)</f>
        <v>0</v>
      </c>
      <c r="F114" s="34">
        <f>SUM(F115:F117)</f>
        <v>0</v>
      </c>
      <c r="G114" s="35" t="e">
        <f t="shared" si="34"/>
        <v>#DIV/0!</v>
      </c>
      <c r="H114" s="34">
        <f>SUM(H115:H117)</f>
        <v>0</v>
      </c>
      <c r="I114" s="35" t="e">
        <f t="shared" si="35"/>
        <v>#DIV/0!</v>
      </c>
      <c r="J114" s="34">
        <f>SUM(J115:J117)</f>
        <v>0</v>
      </c>
      <c r="K114" s="35" t="e">
        <f t="shared" si="36"/>
        <v>#DIV/0!</v>
      </c>
      <c r="L114" s="34">
        <f>SUM(L115:L117)</f>
        <v>0</v>
      </c>
      <c r="M114" s="35" t="e">
        <f t="shared" si="37"/>
        <v>#DIV/0!</v>
      </c>
      <c r="N114" s="34">
        <f>SUM(N115:N117)</f>
        <v>0</v>
      </c>
      <c r="O114" s="35" t="e">
        <f t="shared" si="38"/>
        <v>#DIV/0!</v>
      </c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>
      <c r="A115" s="16">
        <f>'фонд начисленной заработной'!A115</f>
        <v>0</v>
      </c>
      <c r="B115" s="18"/>
      <c r="C115" s="18"/>
      <c r="D115" s="19" t="e">
        <f t="shared" si="33"/>
        <v>#DIV/0!</v>
      </c>
      <c r="E115" s="18"/>
      <c r="F115" s="18"/>
      <c r="G115" s="19" t="e">
        <f t="shared" si="34"/>
        <v>#DIV/0!</v>
      </c>
      <c r="H115" s="18"/>
      <c r="I115" s="19" t="e">
        <f t="shared" si="35"/>
        <v>#DIV/0!</v>
      </c>
      <c r="J115" s="18"/>
      <c r="K115" s="19" t="e">
        <f t="shared" si="36"/>
        <v>#DIV/0!</v>
      </c>
      <c r="L115" s="18"/>
      <c r="M115" s="19" t="e">
        <f t="shared" si="37"/>
        <v>#DIV/0!</v>
      </c>
      <c r="N115" s="18"/>
      <c r="O115" s="19" t="e">
        <f t="shared" si="38"/>
        <v>#DIV/0!</v>
      </c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>
      <c r="A116" s="16">
        <f>'фонд начисленной заработной'!A116</f>
        <v>0</v>
      </c>
      <c r="B116" s="18"/>
      <c r="C116" s="18"/>
      <c r="D116" s="19" t="e">
        <f t="shared" si="33"/>
        <v>#DIV/0!</v>
      </c>
      <c r="E116" s="18"/>
      <c r="F116" s="18"/>
      <c r="G116" s="19" t="e">
        <f t="shared" si="34"/>
        <v>#DIV/0!</v>
      </c>
      <c r="H116" s="18"/>
      <c r="I116" s="19" t="e">
        <f t="shared" si="35"/>
        <v>#DIV/0!</v>
      </c>
      <c r="J116" s="18"/>
      <c r="K116" s="19" t="e">
        <f t="shared" si="36"/>
        <v>#DIV/0!</v>
      </c>
      <c r="L116" s="18"/>
      <c r="M116" s="19" t="e">
        <f t="shared" si="37"/>
        <v>#DIV/0!</v>
      </c>
      <c r="N116" s="18"/>
      <c r="O116" s="19" t="e">
        <f t="shared" si="38"/>
        <v>#DIV/0!</v>
      </c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>
      <c r="A117" s="16">
        <f>'фонд начисленной заработной'!A117</f>
        <v>0</v>
      </c>
      <c r="B117" s="18"/>
      <c r="C117" s="18"/>
      <c r="D117" s="19" t="e">
        <f t="shared" si="33"/>
        <v>#DIV/0!</v>
      </c>
      <c r="E117" s="18"/>
      <c r="F117" s="18"/>
      <c r="G117" s="19" t="e">
        <f t="shared" si="34"/>
        <v>#DIV/0!</v>
      </c>
      <c r="H117" s="18"/>
      <c r="I117" s="19" t="e">
        <f t="shared" si="35"/>
        <v>#DIV/0!</v>
      </c>
      <c r="J117" s="18"/>
      <c r="K117" s="19" t="e">
        <f t="shared" si="36"/>
        <v>#DIV/0!</v>
      </c>
      <c r="L117" s="18"/>
      <c r="M117" s="19" t="e">
        <f t="shared" si="37"/>
        <v>#DIV/0!</v>
      </c>
      <c r="N117" s="18"/>
      <c r="O117" s="19" t="e">
        <f t="shared" si="38"/>
        <v>#DIV/0!</v>
      </c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>
      <c r="A118" s="33" t="s">
        <v>9</v>
      </c>
      <c r="B118" s="34">
        <f>SUM(B119:B121)</f>
        <v>393.4</v>
      </c>
      <c r="C118" s="34">
        <f>SUM(C119:C121)</f>
        <v>372.8</v>
      </c>
      <c r="D118" s="35">
        <f t="shared" si="33"/>
        <v>94.8</v>
      </c>
      <c r="E118" s="34">
        <f>SUM(E119:E121)</f>
        <v>280.5</v>
      </c>
      <c r="F118" s="34">
        <f>SUM(F119:F121)</f>
        <v>372.8</v>
      </c>
      <c r="G118" s="35">
        <f t="shared" si="34"/>
        <v>132.9</v>
      </c>
      <c r="H118" s="34">
        <v>372.8</v>
      </c>
      <c r="I118" s="35">
        <f t="shared" si="35"/>
        <v>100</v>
      </c>
      <c r="J118" s="34">
        <v>372.8</v>
      </c>
      <c r="K118" s="35">
        <f t="shared" si="36"/>
        <v>100</v>
      </c>
      <c r="L118" s="57">
        <v>372.8</v>
      </c>
      <c r="M118" s="35">
        <f t="shared" si="37"/>
        <v>100</v>
      </c>
      <c r="N118" s="34">
        <v>372.8</v>
      </c>
      <c r="O118" s="35">
        <f t="shared" si="38"/>
        <v>100</v>
      </c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>
      <c r="A119" s="16">
        <f>'фонд начисленной заработной'!A119</f>
        <v>0</v>
      </c>
      <c r="B119" s="18">
        <v>393.4</v>
      </c>
      <c r="C119" s="18">
        <v>372.8</v>
      </c>
      <c r="D119" s="18">
        <f t="shared" si="33"/>
        <v>94.8</v>
      </c>
      <c r="E119" s="18">
        <v>280.5</v>
      </c>
      <c r="F119" s="18">
        <v>372.8</v>
      </c>
      <c r="G119" s="19">
        <f t="shared" si="34"/>
        <v>132.9</v>
      </c>
      <c r="H119" s="18">
        <v>372.8</v>
      </c>
      <c r="I119" s="19">
        <f t="shared" si="35"/>
        <v>100</v>
      </c>
      <c r="J119" s="18">
        <v>372.8</v>
      </c>
      <c r="K119" s="19">
        <f t="shared" si="36"/>
        <v>100</v>
      </c>
      <c r="L119" s="18">
        <v>372.8</v>
      </c>
      <c r="M119" s="19">
        <f t="shared" si="37"/>
        <v>100</v>
      </c>
      <c r="N119" s="18">
        <v>372.8</v>
      </c>
      <c r="O119" s="19">
        <f t="shared" si="38"/>
        <v>100</v>
      </c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>
      <c r="A120" s="16">
        <f>'фонд начисленной заработной'!A120</f>
        <v>0</v>
      </c>
      <c r="B120" s="18"/>
      <c r="C120" s="18"/>
      <c r="D120" s="18" t="e">
        <f t="shared" si="33"/>
        <v>#DIV/0!</v>
      </c>
      <c r="E120" s="18"/>
      <c r="F120" s="18"/>
      <c r="G120" s="19" t="e">
        <f t="shared" si="34"/>
        <v>#DIV/0!</v>
      </c>
      <c r="H120" s="18"/>
      <c r="I120" s="19" t="e">
        <f t="shared" si="35"/>
        <v>#DIV/0!</v>
      </c>
      <c r="J120" s="18"/>
      <c r="K120" s="19" t="e">
        <f t="shared" si="36"/>
        <v>#DIV/0!</v>
      </c>
      <c r="L120" s="18"/>
      <c r="M120" s="19" t="e">
        <f t="shared" si="37"/>
        <v>#DIV/0!</v>
      </c>
      <c r="N120" s="18"/>
      <c r="O120" s="19" t="e">
        <f t="shared" si="38"/>
        <v>#DIV/0!</v>
      </c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>
      <c r="A121" s="16">
        <f>'фонд начисленной заработной'!A121</f>
        <v>0</v>
      </c>
      <c r="B121" s="18"/>
      <c r="C121" s="18"/>
      <c r="D121" s="18" t="e">
        <f t="shared" si="33"/>
        <v>#DIV/0!</v>
      </c>
      <c r="E121" s="18"/>
      <c r="F121" s="18"/>
      <c r="G121" s="19" t="e">
        <f t="shared" si="34"/>
        <v>#DIV/0!</v>
      </c>
      <c r="H121" s="18"/>
      <c r="I121" s="19" t="e">
        <f t="shared" si="35"/>
        <v>#DIV/0!</v>
      </c>
      <c r="J121" s="18"/>
      <c r="K121" s="19" t="e">
        <f t="shared" si="36"/>
        <v>#DIV/0!</v>
      </c>
      <c r="L121" s="18"/>
      <c r="M121" s="19" t="e">
        <f t="shared" si="37"/>
        <v>#DIV/0!</v>
      </c>
      <c r="N121" s="18"/>
      <c r="O121" s="19" t="e">
        <f t="shared" si="38"/>
        <v>#DIV/0!</v>
      </c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>
      <c r="A122" s="23" t="s">
        <v>8</v>
      </c>
      <c r="B122" s="26"/>
      <c r="C122" s="27"/>
      <c r="D122" s="25"/>
      <c r="E122" s="26"/>
      <c r="F122" s="27"/>
      <c r="G122" s="25"/>
      <c r="H122" s="27"/>
      <c r="I122" s="25"/>
      <c r="J122" s="27"/>
      <c r="K122" s="25"/>
      <c r="L122" s="27"/>
      <c r="M122" s="25"/>
      <c r="N122" s="27"/>
      <c r="O122" s="25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 ht="36.75">
      <c r="A123" s="33" t="s">
        <v>53</v>
      </c>
      <c r="B123" s="34">
        <f>SUM(B124:B126)</f>
        <v>142.4</v>
      </c>
      <c r="C123" s="34">
        <f>SUM(C124:C126)</f>
        <v>130.5</v>
      </c>
      <c r="D123" s="35">
        <f t="shared" si="33"/>
        <v>91.6</v>
      </c>
      <c r="E123" s="34">
        <f>SUM(E124:E126)</f>
        <v>137.19999999999999</v>
      </c>
      <c r="F123" s="34">
        <f>SUM(F124:F126)</f>
        <v>130.1</v>
      </c>
      <c r="G123" s="35">
        <f t="shared" ref="G123" si="44">ROUND(F123/E123*100,1)</f>
        <v>94.8</v>
      </c>
      <c r="H123" s="34">
        <f>SUM(H124:H126)</f>
        <v>130.1</v>
      </c>
      <c r="I123" s="35">
        <f t="shared" ref="I123:I126" si="45">ROUND(H123/C123*100,1)</f>
        <v>99.7</v>
      </c>
      <c r="J123" s="34">
        <f>SUM(J124:J126)</f>
        <v>130.1</v>
      </c>
      <c r="K123" s="35">
        <f t="shared" ref="K123" si="46">ROUND(J123/H123*100,1)</f>
        <v>100</v>
      </c>
      <c r="L123" s="57">
        <f>SUM(L124:L126)</f>
        <v>130.1</v>
      </c>
      <c r="M123" s="35">
        <f t="shared" ref="M123" si="47">ROUND(L123/J123*100,1)</f>
        <v>100</v>
      </c>
      <c r="N123" s="34">
        <f>SUM(N124:N126)</f>
        <v>130.1</v>
      </c>
      <c r="O123" s="35">
        <f t="shared" ref="O123" si="48">ROUND(N123/L123*100,1)</f>
        <v>100</v>
      </c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>
      <c r="A124" s="16" t="s">
        <v>109</v>
      </c>
      <c r="B124" s="18">
        <v>39</v>
      </c>
      <c r="C124" s="18">
        <v>41</v>
      </c>
      <c r="D124" s="18">
        <f t="shared" si="33"/>
        <v>105.1</v>
      </c>
      <c r="E124" s="18">
        <v>39.700000000000003</v>
      </c>
      <c r="F124" s="18">
        <v>39</v>
      </c>
      <c r="G124" s="19">
        <f t="shared" si="34"/>
        <v>98.2</v>
      </c>
      <c r="H124" s="18">
        <v>39</v>
      </c>
      <c r="I124" s="19">
        <f t="shared" si="45"/>
        <v>95.1</v>
      </c>
      <c r="J124" s="18">
        <v>39</v>
      </c>
      <c r="K124" s="19">
        <f t="shared" si="36"/>
        <v>100</v>
      </c>
      <c r="L124" s="18">
        <v>39</v>
      </c>
      <c r="M124" s="19">
        <f t="shared" si="37"/>
        <v>100</v>
      </c>
      <c r="N124" s="18">
        <v>39</v>
      </c>
      <c r="O124" s="19">
        <f t="shared" si="38"/>
        <v>100</v>
      </c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 ht="23.25">
      <c r="A125" s="16" t="s">
        <v>110</v>
      </c>
      <c r="B125" s="18">
        <v>56.4</v>
      </c>
      <c r="C125" s="18">
        <v>42.5</v>
      </c>
      <c r="D125" s="18">
        <f t="shared" si="33"/>
        <v>75.400000000000006</v>
      </c>
      <c r="E125" s="18">
        <v>46</v>
      </c>
      <c r="F125" s="18">
        <v>33</v>
      </c>
      <c r="G125" s="19">
        <f t="shared" si="34"/>
        <v>71.7</v>
      </c>
      <c r="H125" s="18">
        <v>33</v>
      </c>
      <c r="I125" s="19">
        <f t="shared" si="45"/>
        <v>77.599999999999994</v>
      </c>
      <c r="J125" s="18">
        <v>33</v>
      </c>
      <c r="K125" s="19">
        <f t="shared" si="36"/>
        <v>100</v>
      </c>
      <c r="L125" s="18">
        <v>33</v>
      </c>
      <c r="M125" s="19">
        <f t="shared" si="37"/>
        <v>100</v>
      </c>
      <c r="N125" s="18">
        <v>33</v>
      </c>
      <c r="O125" s="19">
        <f t="shared" si="38"/>
        <v>100</v>
      </c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>
      <c r="A126" s="16" t="s">
        <v>9</v>
      </c>
      <c r="B126" s="18">
        <v>47</v>
      </c>
      <c r="C126" s="18">
        <v>47</v>
      </c>
      <c r="D126" s="18">
        <f t="shared" si="33"/>
        <v>100</v>
      </c>
      <c r="E126" s="18">
        <v>51.5</v>
      </c>
      <c r="F126" s="18">
        <v>58.1</v>
      </c>
      <c r="G126" s="19">
        <f t="shared" si="34"/>
        <v>112.8</v>
      </c>
      <c r="H126" s="18">
        <v>58.1</v>
      </c>
      <c r="I126" s="19">
        <f t="shared" si="45"/>
        <v>123.6</v>
      </c>
      <c r="J126" s="18">
        <v>58.1</v>
      </c>
      <c r="K126" s="19">
        <f t="shared" si="36"/>
        <v>100</v>
      </c>
      <c r="L126" s="18">
        <v>58.1</v>
      </c>
      <c r="M126" s="19"/>
      <c r="N126" s="18">
        <v>58.1</v>
      </c>
      <c r="O126" s="19">
        <f t="shared" si="38"/>
        <v>100</v>
      </c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>
      <c r="A127" s="33" t="s">
        <v>54</v>
      </c>
      <c r="B127" s="36">
        <f>ROUND(B129+B132+B135,1)</f>
        <v>729.1</v>
      </c>
      <c r="C127" s="36">
        <f>ROUND(C129+C132+C135,1)</f>
        <v>797</v>
      </c>
      <c r="D127" s="34">
        <f t="shared" si="33"/>
        <v>109.3</v>
      </c>
      <c r="E127" s="36">
        <f>ROUND(E129+E132+E135,1)</f>
        <v>809.9</v>
      </c>
      <c r="F127" s="36">
        <f>ROUND(F129+F132+F135,1)</f>
        <v>834</v>
      </c>
      <c r="G127" s="34">
        <f t="shared" si="34"/>
        <v>103</v>
      </c>
      <c r="H127" s="36">
        <f>ROUND(H129+H132+H135,1)</f>
        <v>784.6</v>
      </c>
      <c r="I127" s="34">
        <f>ROUND(H127/C127*100,1)</f>
        <v>98.4</v>
      </c>
      <c r="J127" s="36">
        <f>ROUND(J129+J132+J135,1)</f>
        <v>784.6</v>
      </c>
      <c r="K127" s="19">
        <f t="shared" si="36"/>
        <v>100</v>
      </c>
      <c r="L127" s="36">
        <f t="shared" ref="L127" si="49">ROUND(L129+L132+L135,1)</f>
        <v>784.6</v>
      </c>
      <c r="M127" s="34"/>
      <c r="N127" s="36">
        <f>ROUND(N129+N132+N135,1)</f>
        <v>784.6</v>
      </c>
      <c r="O127" s="34">
        <f t="shared" si="38"/>
        <v>100</v>
      </c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>
      <c r="A128" s="44" t="s">
        <v>5</v>
      </c>
      <c r="B128" s="45"/>
      <c r="C128" s="46"/>
      <c r="D128" s="34" t="e">
        <f t="shared" si="33"/>
        <v>#DIV/0!</v>
      </c>
      <c r="E128" s="45"/>
      <c r="F128" s="46"/>
      <c r="G128" s="34" t="e">
        <f t="shared" si="34"/>
        <v>#DIV/0!</v>
      </c>
      <c r="H128" s="46"/>
      <c r="I128" s="34" t="e">
        <f t="shared" ref="I128:I129" si="50">ROUND(H128/C128*100,1)</f>
        <v>#DIV/0!</v>
      </c>
      <c r="J128" s="46"/>
      <c r="K128" s="34" t="e">
        <f t="shared" si="36"/>
        <v>#DIV/0!</v>
      </c>
      <c r="L128" s="46"/>
      <c r="M128" s="34" t="e">
        <f t="shared" si="37"/>
        <v>#DIV/0!</v>
      </c>
      <c r="N128" s="46"/>
      <c r="O128" s="39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>
      <c r="A129" s="44" t="s">
        <v>55</v>
      </c>
      <c r="B129" s="34">
        <f>SUM(B130:B131)</f>
        <v>404.20000000000005</v>
      </c>
      <c r="C129" s="34">
        <f t="shared" ref="C129:N129" si="51">SUM(C130:C131)</f>
        <v>359.29999999999995</v>
      </c>
      <c r="D129" s="34">
        <f t="shared" si="33"/>
        <v>88.9</v>
      </c>
      <c r="E129" s="59">
        <f t="shared" si="51"/>
        <v>370.75</v>
      </c>
      <c r="F129" s="34">
        <f t="shared" si="51"/>
        <v>399.93</v>
      </c>
      <c r="G129" s="34">
        <f t="shared" si="34"/>
        <v>107.9</v>
      </c>
      <c r="H129" s="34">
        <f t="shared" si="51"/>
        <v>350.5</v>
      </c>
      <c r="I129" s="34">
        <f t="shared" si="50"/>
        <v>97.6</v>
      </c>
      <c r="J129" s="34">
        <f t="shared" si="51"/>
        <v>350.5</v>
      </c>
      <c r="K129" s="34">
        <f t="shared" si="36"/>
        <v>100</v>
      </c>
      <c r="L129" s="34">
        <f t="shared" si="51"/>
        <v>350.5</v>
      </c>
      <c r="M129" s="34">
        <f t="shared" si="37"/>
        <v>100</v>
      </c>
      <c r="N129" s="34">
        <f t="shared" si="51"/>
        <v>350.5</v>
      </c>
      <c r="O129" s="39">
        <f t="shared" si="38"/>
        <v>100</v>
      </c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23.25">
      <c r="A130" s="16" t="str">
        <f>'фонд начисленной заработной'!A130</f>
        <v>МКОУ "Черемисиновская СОШ имени  Героя Советского Союза И.Ф.Алтухова"</v>
      </c>
      <c r="B130" s="18">
        <v>64.900000000000006</v>
      </c>
      <c r="C130" s="18">
        <v>64.099999999999994</v>
      </c>
      <c r="D130" s="19">
        <f t="shared" si="33"/>
        <v>98.8</v>
      </c>
      <c r="E130" s="18">
        <v>64.8</v>
      </c>
      <c r="F130" s="18">
        <v>66.23</v>
      </c>
      <c r="G130" s="19">
        <f t="shared" si="34"/>
        <v>102.2</v>
      </c>
      <c r="H130" s="18">
        <v>64.099999999999994</v>
      </c>
      <c r="I130" s="19">
        <f t="shared" ref="I130:I132" si="52">ROUND(H130/C130*100,1)</f>
        <v>100</v>
      </c>
      <c r="J130" s="18">
        <v>64.099999999999994</v>
      </c>
      <c r="K130" s="19">
        <f t="shared" si="36"/>
        <v>100</v>
      </c>
      <c r="L130" s="18">
        <v>64.099999999999994</v>
      </c>
      <c r="M130" s="19">
        <f t="shared" si="37"/>
        <v>100</v>
      </c>
      <c r="N130" s="18">
        <v>64.099999999999994</v>
      </c>
      <c r="O130" s="19">
        <f t="shared" si="38"/>
        <v>100</v>
      </c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>
      <c r="A131" s="16" t="s">
        <v>9</v>
      </c>
      <c r="B131" s="18">
        <v>339.3</v>
      </c>
      <c r="C131" s="18">
        <v>295.2</v>
      </c>
      <c r="D131" s="19">
        <f t="shared" si="33"/>
        <v>87</v>
      </c>
      <c r="E131" s="18">
        <v>305.95</v>
      </c>
      <c r="F131" s="18">
        <v>333.7</v>
      </c>
      <c r="G131" s="19">
        <f t="shared" si="34"/>
        <v>109.1</v>
      </c>
      <c r="H131" s="18">
        <v>286.39999999999998</v>
      </c>
      <c r="I131" s="19">
        <f t="shared" si="52"/>
        <v>97</v>
      </c>
      <c r="J131" s="18">
        <v>286.39999999999998</v>
      </c>
      <c r="K131" s="19">
        <f t="shared" si="36"/>
        <v>100</v>
      </c>
      <c r="L131" s="18">
        <v>286.39999999999998</v>
      </c>
      <c r="M131" s="19">
        <f t="shared" si="37"/>
        <v>100</v>
      </c>
      <c r="N131" s="18">
        <v>286.39999999999998</v>
      </c>
      <c r="O131" s="19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24.75">
      <c r="A132" s="48" t="s">
        <v>56</v>
      </c>
      <c r="B132" s="34">
        <f>SUM(B133:B134)</f>
        <v>235</v>
      </c>
      <c r="C132" s="34">
        <f t="shared" ref="C132:N132" si="53">SUM(C133:C134)</f>
        <v>343.5</v>
      </c>
      <c r="D132" s="19">
        <f t="shared" si="33"/>
        <v>146.19999999999999</v>
      </c>
      <c r="E132" s="34">
        <f t="shared" si="53"/>
        <v>349.45</v>
      </c>
      <c r="F132" s="34">
        <f t="shared" si="53"/>
        <v>343.5</v>
      </c>
      <c r="G132" s="19">
        <f t="shared" si="34"/>
        <v>98.3</v>
      </c>
      <c r="H132" s="34">
        <f t="shared" si="53"/>
        <v>343.5</v>
      </c>
      <c r="I132" s="19">
        <f t="shared" si="52"/>
        <v>100</v>
      </c>
      <c r="J132" s="34">
        <f t="shared" si="53"/>
        <v>343.5</v>
      </c>
      <c r="K132" s="19">
        <f t="shared" si="36"/>
        <v>100</v>
      </c>
      <c r="L132" s="34">
        <f t="shared" si="53"/>
        <v>343.5</v>
      </c>
      <c r="M132" s="19">
        <f t="shared" si="37"/>
        <v>100</v>
      </c>
      <c r="N132" s="34">
        <f t="shared" si="53"/>
        <v>343.5</v>
      </c>
      <c r="O132" s="39">
        <f t="shared" si="38"/>
        <v>100</v>
      </c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>
      <c r="A133" s="16" t="str">
        <f>'фонд начисленной заработной'!A133</f>
        <v>ОБУЗ "Черемисиновская ЦРБ"</v>
      </c>
      <c r="B133" s="18">
        <v>235</v>
      </c>
      <c r="C133" s="18">
        <v>221</v>
      </c>
      <c r="D133" s="19">
        <f t="shared" si="33"/>
        <v>94</v>
      </c>
      <c r="E133" s="18">
        <v>222</v>
      </c>
      <c r="F133" s="18">
        <v>221</v>
      </c>
      <c r="G133" s="19">
        <f t="shared" si="34"/>
        <v>99.5</v>
      </c>
      <c r="H133" s="18">
        <v>221</v>
      </c>
      <c r="I133" s="19">
        <f t="shared" ref="I133:I134" si="54">ROUND(H133/C133*100,1)</f>
        <v>100</v>
      </c>
      <c r="J133" s="18">
        <v>221</v>
      </c>
      <c r="K133" s="19">
        <f t="shared" si="36"/>
        <v>100</v>
      </c>
      <c r="L133" s="18">
        <v>221</v>
      </c>
      <c r="M133" s="19">
        <f t="shared" si="37"/>
        <v>100</v>
      </c>
      <c r="N133" s="18">
        <v>221</v>
      </c>
      <c r="O133" s="19">
        <f t="shared" si="38"/>
        <v>100</v>
      </c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>
      <c r="A134" s="16" t="s">
        <v>9</v>
      </c>
      <c r="B134" s="18"/>
      <c r="C134" s="18">
        <v>122.5</v>
      </c>
      <c r="D134" s="19" t="e">
        <f t="shared" si="33"/>
        <v>#DIV/0!</v>
      </c>
      <c r="E134" s="18">
        <v>127.45</v>
      </c>
      <c r="F134" s="18">
        <v>122.5</v>
      </c>
      <c r="G134" s="19">
        <f t="shared" si="34"/>
        <v>96.1</v>
      </c>
      <c r="H134" s="18">
        <v>122.5</v>
      </c>
      <c r="I134" s="19">
        <f t="shared" si="54"/>
        <v>100</v>
      </c>
      <c r="J134" s="18">
        <v>122.5</v>
      </c>
      <c r="K134" s="19">
        <f t="shared" si="36"/>
        <v>100</v>
      </c>
      <c r="L134" s="18">
        <v>122.5</v>
      </c>
      <c r="M134" s="19">
        <f t="shared" si="37"/>
        <v>100</v>
      </c>
      <c r="N134" s="18">
        <v>122.5</v>
      </c>
      <c r="O134" s="19">
        <f t="shared" si="38"/>
        <v>100</v>
      </c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ht="24.75">
      <c r="A135" s="48" t="s">
        <v>57</v>
      </c>
      <c r="B135" s="34">
        <f>SUM(B136:B137)</f>
        <v>89.899999999999991</v>
      </c>
      <c r="C135" s="34">
        <f>SUM(C136:C137)</f>
        <v>94.199999999999989</v>
      </c>
      <c r="D135" s="39">
        <f t="shared" si="33"/>
        <v>104.8</v>
      </c>
      <c r="E135" s="34">
        <f t="shared" ref="E135:F135" si="55">SUM(E136:E137)</f>
        <v>89.7</v>
      </c>
      <c r="F135" s="34">
        <f t="shared" si="55"/>
        <v>90.600000000000009</v>
      </c>
      <c r="G135" s="39">
        <f t="shared" si="34"/>
        <v>101</v>
      </c>
      <c r="H135" s="34">
        <f t="shared" ref="H135" si="56">SUM(H136:H137)</f>
        <v>90.6</v>
      </c>
      <c r="I135" s="39">
        <f>ROUND(H135/C135*100,1)</f>
        <v>96.2</v>
      </c>
      <c r="J135" s="34">
        <f t="shared" ref="J135" si="57">SUM(J136:J137)</f>
        <v>90.6</v>
      </c>
      <c r="K135" s="39">
        <f t="shared" si="36"/>
        <v>100</v>
      </c>
      <c r="L135" s="34">
        <f t="shared" ref="L135" si="58">SUM(L136:L137)</f>
        <v>90.6</v>
      </c>
      <c r="M135" s="39">
        <f t="shared" si="37"/>
        <v>100</v>
      </c>
      <c r="N135" s="34">
        <f t="shared" ref="N135" si="59">SUM(N136:N137)</f>
        <v>90.6</v>
      </c>
      <c r="O135" s="39">
        <f t="shared" si="38"/>
        <v>100</v>
      </c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>
      <c r="A136" s="16" t="str">
        <f>'фонд начисленной заработной'!A136</f>
        <v>Районный Дом культуры</v>
      </c>
      <c r="B136" s="18">
        <v>9.3000000000000007</v>
      </c>
      <c r="C136" s="18">
        <v>10.1</v>
      </c>
      <c r="D136" s="19">
        <f t="shared" si="33"/>
        <v>108.6</v>
      </c>
      <c r="E136" s="18">
        <v>9.1999999999999993</v>
      </c>
      <c r="F136" s="18">
        <v>9.1999999999999993</v>
      </c>
      <c r="G136" s="19">
        <f t="shared" si="34"/>
        <v>100</v>
      </c>
      <c r="H136" s="18">
        <v>10.1</v>
      </c>
      <c r="I136" s="19">
        <f t="shared" ref="I136:I137" si="60">ROUND(H136/C136*100,1)</f>
        <v>100</v>
      </c>
      <c r="J136" s="18">
        <v>10.1</v>
      </c>
      <c r="K136" s="19">
        <f t="shared" si="36"/>
        <v>100</v>
      </c>
      <c r="L136" s="18">
        <v>10.1</v>
      </c>
      <c r="M136" s="19">
        <f t="shared" si="37"/>
        <v>100</v>
      </c>
      <c r="N136" s="18">
        <v>10.1</v>
      </c>
      <c r="O136" s="19">
        <f t="shared" si="38"/>
        <v>100</v>
      </c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>
      <c r="A137" s="16" t="str">
        <f>'фонд начисленной заработной'!A137</f>
        <v>прочие</v>
      </c>
      <c r="B137" s="18">
        <v>80.599999999999994</v>
      </c>
      <c r="C137" s="18">
        <v>84.1</v>
      </c>
      <c r="D137" s="19">
        <f t="shared" si="33"/>
        <v>104.3</v>
      </c>
      <c r="E137" s="18">
        <v>80.5</v>
      </c>
      <c r="F137" s="18">
        <v>81.400000000000006</v>
      </c>
      <c r="G137" s="19">
        <f t="shared" si="34"/>
        <v>101.1</v>
      </c>
      <c r="H137" s="18">
        <v>80.5</v>
      </c>
      <c r="I137" s="19">
        <f t="shared" si="60"/>
        <v>95.7</v>
      </c>
      <c r="J137" s="18">
        <v>80.5</v>
      </c>
      <c r="K137" s="19">
        <f t="shared" si="36"/>
        <v>100</v>
      </c>
      <c r="L137" s="18">
        <v>80.5</v>
      </c>
      <c r="M137" s="19">
        <f t="shared" si="37"/>
        <v>100</v>
      </c>
      <c r="N137" s="18">
        <v>80.5</v>
      </c>
      <c r="O137" s="19">
        <f t="shared" si="38"/>
        <v>100</v>
      </c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>
      <c r="A138" s="33" t="s">
        <v>6</v>
      </c>
      <c r="B138" s="36">
        <f>B8-B127-B123</f>
        <v>1326.4</v>
      </c>
      <c r="C138" s="36">
        <f>C8-C127-C123</f>
        <v>1559.2000000000003</v>
      </c>
      <c r="D138" s="34">
        <f>ROUND(C138/B138*100,1)</f>
        <v>117.6</v>
      </c>
      <c r="E138" s="36">
        <f>E8-E127-E123</f>
        <v>1159.8399999999999</v>
      </c>
      <c r="F138" s="36">
        <f>F8-F127-F123</f>
        <v>1554.7800000000002</v>
      </c>
      <c r="G138" s="34">
        <f t="shared" si="34"/>
        <v>134.1</v>
      </c>
      <c r="H138" s="36">
        <f>H8-H127-H123</f>
        <v>1610.8000000000002</v>
      </c>
      <c r="I138" s="34">
        <f>ROUND(H138/C138*100,1)</f>
        <v>103.3</v>
      </c>
      <c r="J138" s="36">
        <f>J8-J127-J123</f>
        <v>1610.8000000000002</v>
      </c>
      <c r="K138" s="34">
        <f t="shared" si="36"/>
        <v>100</v>
      </c>
      <c r="L138" s="36">
        <f>L8-L127-L123</f>
        <v>1610.8000000000002</v>
      </c>
      <c r="M138" s="34">
        <f t="shared" si="37"/>
        <v>100</v>
      </c>
      <c r="N138" s="36">
        <f>N8-N127-N123</f>
        <v>1610.8000000000002</v>
      </c>
      <c r="O138" s="34">
        <f t="shared" si="38"/>
        <v>100</v>
      </c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>
      <c r="A139" s="8"/>
      <c r="B139" s="12"/>
      <c r="C139" s="13"/>
      <c r="D139" s="7"/>
      <c r="E139" s="12"/>
      <c r="F139" s="13"/>
      <c r="G139" s="7"/>
      <c r="H139" s="13"/>
      <c r="I139" s="7"/>
      <c r="J139" s="13"/>
      <c r="K139" s="34"/>
      <c r="L139" s="13"/>
      <c r="M139" s="7"/>
      <c r="N139" s="13"/>
      <c r="O139" s="7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>
      <c r="A140" s="42" t="s">
        <v>77</v>
      </c>
      <c r="B140" s="12"/>
      <c r="C140" s="13"/>
      <c r="D140" s="7"/>
      <c r="E140" s="12"/>
      <c r="F140" s="13"/>
      <c r="G140" s="7"/>
      <c r="H140" s="13"/>
      <c r="I140" s="7"/>
      <c r="J140" s="13"/>
      <c r="K140" s="34"/>
      <c r="L140" s="13"/>
      <c r="M140" s="7"/>
      <c r="N140" s="13"/>
      <c r="O140" s="7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>
      <c r="A141" s="43" t="s">
        <v>58</v>
      </c>
      <c r="B141" s="12"/>
      <c r="C141" s="13"/>
      <c r="D141" s="7"/>
      <c r="E141" s="12"/>
      <c r="F141" s="13"/>
      <c r="G141" s="7"/>
      <c r="H141" s="13"/>
      <c r="I141" s="7"/>
      <c r="J141" s="13"/>
      <c r="K141" s="34"/>
      <c r="L141" s="13"/>
      <c r="M141" s="7"/>
      <c r="N141" s="13"/>
      <c r="O141" s="7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>
      <c r="A142" s="41" t="str">
        <f>'фонд начисленной заработной'!A142</f>
        <v>Поселок Черемисиново</v>
      </c>
      <c r="B142" s="38">
        <v>1350.5</v>
      </c>
      <c r="C142" s="38">
        <v>1494</v>
      </c>
      <c r="D142" s="39">
        <f t="shared" ref="D142:D150" si="61">ROUND(C142/B142*100,1)</f>
        <v>110.6</v>
      </c>
      <c r="E142" s="40">
        <v>1271.79</v>
      </c>
      <c r="F142" s="38">
        <v>1556</v>
      </c>
      <c r="G142" s="39">
        <f t="shared" ref="G142:G150" si="62">ROUND(F142/E142*100,1)</f>
        <v>122.3</v>
      </c>
      <c r="H142" s="38">
        <v>1542.4</v>
      </c>
      <c r="I142" s="39">
        <f t="shared" ref="I142:I150" si="63">ROUND(H142/C142*100,1)</f>
        <v>103.2</v>
      </c>
      <c r="J142" s="38">
        <v>1542</v>
      </c>
      <c r="K142" s="34">
        <f t="shared" si="36"/>
        <v>100</v>
      </c>
      <c r="L142" s="38">
        <v>1542.4</v>
      </c>
      <c r="M142" s="39">
        <f t="shared" si="37"/>
        <v>100</v>
      </c>
      <c r="N142" s="38">
        <v>1542.4</v>
      </c>
      <c r="O142" s="39">
        <f t="shared" si="38"/>
        <v>100</v>
      </c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>
      <c r="A143" s="41" t="str">
        <f>'фонд начисленной заработной'!A143</f>
        <v>Краснополянский сельсовет</v>
      </c>
      <c r="B143" s="38">
        <v>179.4</v>
      </c>
      <c r="C143" s="38">
        <v>268.3</v>
      </c>
      <c r="D143" s="39">
        <f t="shared" si="61"/>
        <v>149.6</v>
      </c>
      <c r="E143" s="40">
        <v>254</v>
      </c>
      <c r="F143" s="38">
        <v>276.39999999999998</v>
      </c>
      <c r="G143" s="39">
        <f t="shared" si="62"/>
        <v>108.8</v>
      </c>
      <c r="H143" s="38">
        <v>266</v>
      </c>
      <c r="I143" s="39">
        <f t="shared" si="63"/>
        <v>99.1</v>
      </c>
      <c r="J143" s="38">
        <v>266.39999999999998</v>
      </c>
      <c r="K143" s="39">
        <f t="shared" si="36"/>
        <v>100.2</v>
      </c>
      <c r="L143" s="38">
        <v>266.10000000000002</v>
      </c>
      <c r="M143" s="39">
        <f t="shared" si="37"/>
        <v>99.9</v>
      </c>
      <c r="N143" s="38">
        <v>266.10000000000002</v>
      </c>
      <c r="O143" s="39">
        <f t="shared" si="38"/>
        <v>100</v>
      </c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>
      <c r="A144" s="41" t="str">
        <f>'фонд начисленной заработной'!A144</f>
        <v>Михайловский сельсовет</v>
      </c>
      <c r="B144" s="38">
        <v>46.3</v>
      </c>
      <c r="C144" s="38">
        <v>42.4</v>
      </c>
      <c r="D144" s="39">
        <f t="shared" si="61"/>
        <v>91.6</v>
      </c>
      <c r="E144" s="40">
        <v>45.95</v>
      </c>
      <c r="F144" s="58">
        <v>43.68</v>
      </c>
      <c r="G144" s="39">
        <f t="shared" si="62"/>
        <v>95.1</v>
      </c>
      <c r="H144" s="38">
        <v>41</v>
      </c>
      <c r="I144" s="39">
        <f t="shared" si="63"/>
        <v>96.7</v>
      </c>
      <c r="J144" s="38">
        <v>41</v>
      </c>
      <c r="K144" s="39">
        <f t="shared" si="36"/>
        <v>100</v>
      </c>
      <c r="L144" s="38">
        <v>41</v>
      </c>
      <c r="M144" s="39">
        <f t="shared" si="37"/>
        <v>100</v>
      </c>
      <c r="N144" s="38">
        <v>41</v>
      </c>
      <c r="O144" s="39">
        <f t="shared" si="38"/>
        <v>100</v>
      </c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>
      <c r="A145" s="41" t="str">
        <f>'фонд начисленной заработной'!A145</f>
        <v>Ниженский сельсовет</v>
      </c>
      <c r="B145" s="38">
        <v>145.9</v>
      </c>
      <c r="C145" s="38">
        <v>116.7</v>
      </c>
      <c r="D145" s="39">
        <f t="shared" si="61"/>
        <v>80</v>
      </c>
      <c r="E145" s="38">
        <v>126</v>
      </c>
      <c r="F145" s="38">
        <v>82</v>
      </c>
      <c r="G145" s="39">
        <f t="shared" si="62"/>
        <v>65.099999999999994</v>
      </c>
      <c r="H145" s="38">
        <v>116</v>
      </c>
      <c r="I145" s="39">
        <v>116.5</v>
      </c>
      <c r="J145" s="38">
        <v>116</v>
      </c>
      <c r="K145" s="39">
        <f t="shared" si="36"/>
        <v>100</v>
      </c>
      <c r="L145" s="38">
        <v>116</v>
      </c>
      <c r="M145" s="39">
        <f t="shared" si="37"/>
        <v>100</v>
      </c>
      <c r="N145" s="38">
        <v>116</v>
      </c>
      <c r="O145" s="39">
        <f t="shared" si="38"/>
        <v>100</v>
      </c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>
      <c r="A146" s="41" t="str">
        <f>'фонд начисленной заработной'!A146</f>
        <v>Петровский сельсовет</v>
      </c>
      <c r="B146" s="38">
        <v>45.5</v>
      </c>
      <c r="C146" s="38">
        <v>38.5</v>
      </c>
      <c r="D146" s="39">
        <f t="shared" si="61"/>
        <v>84.6</v>
      </c>
      <c r="E146" s="38">
        <v>32.5</v>
      </c>
      <c r="F146" s="38">
        <v>33.5</v>
      </c>
      <c r="G146" s="39">
        <f t="shared" si="62"/>
        <v>103.1</v>
      </c>
      <c r="H146" s="38">
        <v>38.5</v>
      </c>
      <c r="I146" s="39">
        <f t="shared" si="63"/>
        <v>100</v>
      </c>
      <c r="J146" s="38">
        <v>38.5</v>
      </c>
      <c r="K146" s="39">
        <f t="shared" si="36"/>
        <v>100</v>
      </c>
      <c r="L146" s="38">
        <v>38.5</v>
      </c>
      <c r="M146" s="39">
        <f t="shared" si="37"/>
        <v>100</v>
      </c>
      <c r="N146" s="38">
        <v>38.5</v>
      </c>
      <c r="O146" s="39">
        <f t="shared" si="38"/>
        <v>100</v>
      </c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>
      <c r="A147" s="41" t="str">
        <f>'фонд начисленной заработной'!A147</f>
        <v>Покровский сельсовет</v>
      </c>
      <c r="B147" s="38">
        <v>116.9</v>
      </c>
      <c r="C147" s="38">
        <v>92.4</v>
      </c>
      <c r="D147" s="39">
        <f t="shared" si="61"/>
        <v>79</v>
      </c>
      <c r="E147" s="38">
        <v>113</v>
      </c>
      <c r="F147" s="38">
        <v>101.4</v>
      </c>
      <c r="G147" s="39">
        <f t="shared" si="62"/>
        <v>89.7</v>
      </c>
      <c r="H147" s="38">
        <v>93.2</v>
      </c>
      <c r="I147" s="39">
        <f t="shared" si="63"/>
        <v>100.9</v>
      </c>
      <c r="J147" s="38">
        <v>93.2</v>
      </c>
      <c r="K147" s="39">
        <f t="shared" si="36"/>
        <v>100</v>
      </c>
      <c r="L147" s="38">
        <v>93.2</v>
      </c>
      <c r="M147" s="39">
        <f t="shared" si="37"/>
        <v>100</v>
      </c>
      <c r="N147" s="38">
        <v>93.2</v>
      </c>
      <c r="O147" s="39">
        <f t="shared" si="38"/>
        <v>100</v>
      </c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>
      <c r="A148" s="41" t="str">
        <f>'фонд начисленной заработной'!A148</f>
        <v>Русановский сельсовет</v>
      </c>
      <c r="B148" s="38">
        <v>238.5</v>
      </c>
      <c r="C148" s="38">
        <v>350</v>
      </c>
      <c r="D148" s="39">
        <f t="shared" si="61"/>
        <v>146.80000000000001</v>
      </c>
      <c r="E148" s="38">
        <v>197.8</v>
      </c>
      <c r="F148" s="38">
        <v>330.75</v>
      </c>
      <c r="G148" s="39">
        <f t="shared" si="62"/>
        <v>167.2</v>
      </c>
      <c r="H148" s="38">
        <v>346.8</v>
      </c>
      <c r="I148" s="39">
        <f t="shared" si="63"/>
        <v>99.1</v>
      </c>
      <c r="J148" s="38">
        <v>346.8</v>
      </c>
      <c r="K148" s="39">
        <f t="shared" si="36"/>
        <v>100</v>
      </c>
      <c r="L148" s="38">
        <v>346.8</v>
      </c>
      <c r="M148" s="39">
        <f t="shared" si="37"/>
        <v>100</v>
      </c>
      <c r="N148" s="38">
        <v>346.8</v>
      </c>
      <c r="O148" s="39">
        <f t="shared" si="38"/>
        <v>100</v>
      </c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>
      <c r="A149" s="41" t="str">
        <f>'фонд начисленной заработной'!A149</f>
        <v>Стакановский сельсовет</v>
      </c>
      <c r="B149" s="38">
        <v>69</v>
      </c>
      <c r="C149" s="38">
        <v>78.900000000000006</v>
      </c>
      <c r="D149" s="39">
        <f t="shared" si="61"/>
        <v>114.3</v>
      </c>
      <c r="E149" s="38">
        <v>60.3</v>
      </c>
      <c r="F149" s="38">
        <v>89.65</v>
      </c>
      <c r="G149" s="39">
        <f t="shared" si="62"/>
        <v>148.69999999999999</v>
      </c>
      <c r="H149" s="38">
        <v>76.099999999999994</v>
      </c>
      <c r="I149" s="39">
        <f t="shared" si="63"/>
        <v>96.5</v>
      </c>
      <c r="J149" s="38">
        <v>76.099999999999994</v>
      </c>
      <c r="K149" s="39">
        <f t="shared" si="36"/>
        <v>100</v>
      </c>
      <c r="L149" s="38">
        <v>76</v>
      </c>
      <c r="M149" s="39">
        <f t="shared" si="37"/>
        <v>99.9</v>
      </c>
      <c r="N149" s="38">
        <v>76</v>
      </c>
      <c r="O149" s="39">
        <f t="shared" si="38"/>
        <v>100</v>
      </c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 ht="13.5" customHeight="1">
      <c r="A150" s="41" t="str">
        <f>'фонд начисленной заработной'!A150</f>
        <v>Удеревский сельсовет</v>
      </c>
      <c r="B150" s="38">
        <v>5.9</v>
      </c>
      <c r="C150" s="38">
        <v>5.5</v>
      </c>
      <c r="D150" s="39">
        <f t="shared" si="61"/>
        <v>93.2</v>
      </c>
      <c r="E150" s="38">
        <v>5.6</v>
      </c>
      <c r="F150" s="38">
        <v>5.5</v>
      </c>
      <c r="G150" s="39">
        <f t="shared" si="62"/>
        <v>98.2</v>
      </c>
      <c r="H150" s="38">
        <v>5.5</v>
      </c>
      <c r="I150" s="39">
        <f t="shared" si="63"/>
        <v>100</v>
      </c>
      <c r="J150" s="38">
        <v>5.5</v>
      </c>
      <c r="K150" s="39">
        <f t="shared" si="36"/>
        <v>100</v>
      </c>
      <c r="L150" s="38">
        <v>5.5</v>
      </c>
      <c r="M150" s="39">
        <f t="shared" si="37"/>
        <v>100</v>
      </c>
      <c r="N150" s="38">
        <v>5.5</v>
      </c>
      <c r="O150" s="39">
        <f t="shared" si="38"/>
        <v>100</v>
      </c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ht="81" customHeight="1">
      <c r="A151" s="162" t="s">
        <v>68</v>
      </c>
      <c r="B151" s="162"/>
      <c r="C151" s="162"/>
      <c r="D151" s="162"/>
      <c r="E151" s="162"/>
      <c r="F151" s="162"/>
      <c r="G151" s="162"/>
      <c r="H151" s="162"/>
      <c r="I151" s="162"/>
      <c r="J151" s="162"/>
      <c r="K151" s="162"/>
      <c r="L151" s="162"/>
      <c r="M151" s="162"/>
      <c r="N151" s="162"/>
      <c r="O151" s="5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>
      <c r="A152" s="162"/>
      <c r="B152" s="162"/>
      <c r="C152" s="162"/>
      <c r="D152" s="162"/>
      <c r="E152" s="162"/>
      <c r="F152" s="162"/>
      <c r="G152" s="162"/>
      <c r="H152" s="162"/>
      <c r="I152" s="162"/>
      <c r="J152" s="162"/>
      <c r="K152" s="162"/>
      <c r="L152" s="162"/>
      <c r="M152" s="162"/>
      <c r="N152" s="162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</sheetData>
  <sheetProtection formatCells="0" formatColumns="0" formatRows="0" insertColumns="0" insertRows="0" insertHyperlinks="0" deleteRows="0" sort="0" autoFilter="0" pivotTables="0"/>
  <mergeCells count="11">
    <mergeCell ref="A2:N2"/>
    <mergeCell ref="A3:N3"/>
    <mergeCell ref="C4:G4"/>
    <mergeCell ref="A151:N152"/>
    <mergeCell ref="N6:O6"/>
    <mergeCell ref="A6:A7"/>
    <mergeCell ref="C6:D6"/>
    <mergeCell ref="F6:G6"/>
    <mergeCell ref="H6:I6"/>
    <mergeCell ref="J6:K6"/>
    <mergeCell ref="L6:M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3" manualBreakCount="3">
    <brk id="46" max="14" man="1"/>
    <brk id="85" max="14" man="1"/>
    <brk id="126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Z645"/>
  <sheetViews>
    <sheetView tabSelected="1"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" sqref="A2:O150"/>
    </sheetView>
  </sheetViews>
  <sheetFormatPr defaultRowHeight="15"/>
  <cols>
    <col min="1" max="1" width="37.5703125" customWidth="1"/>
    <col min="2" max="2" width="11.28515625" customWidth="1"/>
    <col min="3" max="3" width="13.85546875" customWidth="1"/>
    <col min="4" max="4" width="10.85546875" customWidth="1"/>
    <col min="5" max="5" width="12.5703125" customWidth="1"/>
    <col min="6" max="6" width="12.28515625" customWidth="1"/>
    <col min="7" max="7" width="11" customWidth="1"/>
    <col min="8" max="8" width="12.85546875" customWidth="1"/>
    <col min="9" max="9" width="11.42578125" customWidth="1"/>
    <col min="10" max="10" width="13.28515625" customWidth="1"/>
    <col min="11" max="11" width="12.42578125" customWidth="1"/>
    <col min="12" max="12" width="13.140625" customWidth="1"/>
    <col min="13" max="13" width="10.28515625" customWidth="1"/>
    <col min="14" max="14" width="13" customWidth="1"/>
    <col min="15" max="15" width="10.28515625" customWidth="1"/>
  </cols>
  <sheetData>
    <row r="1" spans="1:17">
      <c r="L1" s="176" t="s">
        <v>12</v>
      </c>
      <c r="M1" s="176"/>
    </row>
    <row r="2" spans="1:17" s="3" customFormat="1" ht="25.5" customHeight="1">
      <c r="A2" s="177" t="s">
        <v>72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13"/>
    </row>
    <row r="3" spans="1:17" s="3" customFormat="1" ht="18.75" customHeight="1">
      <c r="A3" s="177" t="s">
        <v>105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13"/>
    </row>
    <row r="4" spans="1:17" s="3" customFormat="1" ht="9.75" customHeight="1">
      <c r="A4" s="114"/>
      <c r="B4" s="114"/>
      <c r="C4" s="175" t="s">
        <v>70</v>
      </c>
      <c r="D4" s="175"/>
      <c r="E4" s="175"/>
      <c r="F4" s="175"/>
      <c r="G4" s="175"/>
      <c r="H4" s="114"/>
      <c r="I4" s="114"/>
      <c r="J4" s="114"/>
      <c r="K4" s="114"/>
      <c r="L4" s="114"/>
      <c r="M4" s="114"/>
      <c r="N4" s="115"/>
      <c r="O4" s="115"/>
      <c r="P4" s="1"/>
      <c r="Q4" s="1"/>
    </row>
    <row r="5" spans="1:17" s="3" customFormat="1" ht="9.75" customHeight="1">
      <c r="A5" s="114"/>
      <c r="B5" s="114"/>
      <c r="C5" s="116"/>
      <c r="D5" s="116"/>
      <c r="E5" s="116"/>
      <c r="F5" s="116"/>
      <c r="G5" s="116"/>
      <c r="H5" s="114"/>
      <c r="I5" s="114"/>
      <c r="J5" s="114"/>
      <c r="K5" s="114"/>
      <c r="L5" s="114"/>
      <c r="M5" s="114"/>
      <c r="N5" s="115"/>
      <c r="O5" s="115"/>
      <c r="P5" s="1"/>
      <c r="Q5" s="1"/>
    </row>
    <row r="6" spans="1:17" ht="34.5" customHeight="1">
      <c r="A6" s="172" t="s">
        <v>7</v>
      </c>
      <c r="B6" s="112" t="s">
        <v>15</v>
      </c>
      <c r="C6" s="173" t="s">
        <v>16</v>
      </c>
      <c r="D6" s="174"/>
      <c r="E6" s="112" t="s">
        <v>75</v>
      </c>
      <c r="F6" s="173" t="s">
        <v>76</v>
      </c>
      <c r="G6" s="174"/>
      <c r="H6" s="173" t="s">
        <v>17</v>
      </c>
      <c r="I6" s="174"/>
      <c r="J6" s="173" t="s">
        <v>18</v>
      </c>
      <c r="K6" s="174"/>
      <c r="L6" s="173" t="s">
        <v>19</v>
      </c>
      <c r="M6" s="174"/>
      <c r="N6" s="173" t="s">
        <v>20</v>
      </c>
      <c r="O6" s="174"/>
    </row>
    <row r="7" spans="1:17" ht="42.75" customHeight="1">
      <c r="A7" s="172"/>
      <c r="B7" s="112" t="s">
        <v>73</v>
      </c>
      <c r="C7" s="112" t="s">
        <v>73</v>
      </c>
      <c r="D7" s="112" t="s">
        <v>13</v>
      </c>
      <c r="E7" s="112" t="s">
        <v>73</v>
      </c>
      <c r="F7" s="112" t="s">
        <v>73</v>
      </c>
      <c r="G7" s="112" t="s">
        <v>13</v>
      </c>
      <c r="H7" s="112" t="s">
        <v>73</v>
      </c>
      <c r="I7" s="112" t="s">
        <v>13</v>
      </c>
      <c r="J7" s="112" t="s">
        <v>73</v>
      </c>
      <c r="K7" s="112" t="s">
        <v>13</v>
      </c>
      <c r="L7" s="112" t="s">
        <v>73</v>
      </c>
      <c r="M7" s="112" t="s">
        <v>13</v>
      </c>
      <c r="N7" s="112" t="s">
        <v>73</v>
      </c>
      <c r="O7" s="112" t="s">
        <v>13</v>
      </c>
    </row>
    <row r="8" spans="1:17" ht="20.25" customHeight="1">
      <c r="A8" s="117" t="s">
        <v>60</v>
      </c>
      <c r="B8" s="118">
        <f>ROUND(('фонд начисленной заработной'!B8/'среднесписочная численность'!B8/12)*1000,1)</f>
        <v>21295.9</v>
      </c>
      <c r="C8" s="118">
        <f>ROUND(('фонд начисленной заработной'!C8/'среднесписочная численность'!C8/12)*1000,1)</f>
        <v>22099.8</v>
      </c>
      <c r="D8" s="118">
        <f t="shared" ref="D8" si="0">ROUND(C8/B8*100,1)</f>
        <v>103.8</v>
      </c>
      <c r="E8" s="118">
        <f>ROUND(('фонд начисленной заработной'!E8/'среднесписочная численность'!E8/3)*1000,1)</f>
        <v>26539.9</v>
      </c>
      <c r="F8" s="118">
        <f>ROUND(('фонд начисленной заработной'!F8/'среднесписочная численность'!F8/3)*1000,1)</f>
        <v>25211.7</v>
      </c>
      <c r="G8" s="118">
        <f t="shared" ref="G8" si="1">ROUND(F8/E8*100,1)</f>
        <v>95</v>
      </c>
      <c r="H8" s="118">
        <f>ROUND(('фонд начисленной заработной'!H8/'среднесписочная численность'!H8/12)*1000,1)</f>
        <v>23655.3</v>
      </c>
      <c r="I8" s="118">
        <f t="shared" ref="I8" si="2">ROUND(H8/C8*100,1)</f>
        <v>107</v>
      </c>
      <c r="J8" s="118">
        <f>ROUND(('фонд начисленной заработной'!J8/'среднесписочная численность'!J8/12)*1000,1)</f>
        <v>25552.1</v>
      </c>
      <c r="K8" s="118">
        <f t="shared" ref="K8" si="3">ROUND(J8/H8*100,1)</f>
        <v>108</v>
      </c>
      <c r="L8" s="118">
        <f>ROUND(('фонд начисленной заработной'!L8/'среднесписочная численность'!L8/12)*1000,1)</f>
        <v>27913.200000000001</v>
      </c>
      <c r="M8" s="118">
        <f t="shared" ref="M8" si="4">ROUND(L8/J8*100,1)</f>
        <v>109.2</v>
      </c>
      <c r="N8" s="118">
        <f>ROUND(('фонд начисленной заработной'!N8/'среднесписочная численность'!N8/12)*1000,1)</f>
        <v>30835.3</v>
      </c>
      <c r="O8" s="118">
        <f t="shared" ref="O8" si="5">ROUND(N8/L8*100,1)</f>
        <v>110.5</v>
      </c>
    </row>
    <row r="9" spans="1:17" ht="15" customHeight="1">
      <c r="A9" s="119" t="s">
        <v>22</v>
      </c>
      <c r="B9" s="120">
        <f>B8-B10</f>
        <v>0</v>
      </c>
      <c r="C9" s="120">
        <f>C8-C10</f>
        <v>0</v>
      </c>
      <c r="D9" s="121">
        <f>D8-D10</f>
        <v>0</v>
      </c>
      <c r="E9" s="121">
        <f>E8-E10</f>
        <v>-0.5</v>
      </c>
      <c r="F9" s="121">
        <f t="shared" ref="F9:O9" si="6">F8-F10</f>
        <v>0.2000000000007276</v>
      </c>
      <c r="G9" s="121">
        <f t="shared" si="6"/>
        <v>0</v>
      </c>
      <c r="H9" s="121">
        <f t="shared" si="6"/>
        <v>0</v>
      </c>
      <c r="I9" s="121">
        <f t="shared" si="6"/>
        <v>0</v>
      </c>
      <c r="J9" s="122">
        <f t="shared" si="6"/>
        <v>0</v>
      </c>
      <c r="K9" s="122">
        <f t="shared" si="6"/>
        <v>0</v>
      </c>
      <c r="L9" s="122">
        <f t="shared" si="6"/>
        <v>0</v>
      </c>
      <c r="M9" s="122">
        <f t="shared" si="6"/>
        <v>0</v>
      </c>
      <c r="N9" s="122">
        <f t="shared" si="6"/>
        <v>0</v>
      </c>
      <c r="O9" s="122">
        <f t="shared" si="6"/>
        <v>0</v>
      </c>
    </row>
    <row r="10" spans="1:17" ht="13.5" customHeight="1">
      <c r="A10" s="119" t="s">
        <v>23</v>
      </c>
      <c r="B10" s="121">
        <f>ROUND(('фонд начисленной заработной'!B10/'среднесписочная численность'!B10/12)*1000,1)</f>
        <v>21295.9</v>
      </c>
      <c r="C10" s="121">
        <f>ROUND(('фонд начисленной заработной'!C10/'среднесписочная численность'!C10/12)*1000,1)</f>
        <v>22099.8</v>
      </c>
      <c r="D10" s="120">
        <f t="shared" ref="D10" si="7">ROUND(C10/B10*100,1)</f>
        <v>103.8</v>
      </c>
      <c r="E10" s="121">
        <f>ROUND(('фонд начисленной заработной'!E10/'среднесписочная численность'!E10/3)*1000,1)</f>
        <v>26540.400000000001</v>
      </c>
      <c r="F10" s="121">
        <f>ROUND(('фонд начисленной заработной'!F10/'среднесписочная численность'!F10/3)*1000,1)</f>
        <v>25211.5</v>
      </c>
      <c r="G10" s="121">
        <f t="shared" ref="G10" si="8">ROUND(F10/E10*100,1)</f>
        <v>95</v>
      </c>
      <c r="H10" s="121">
        <f>ROUND(('фонд начисленной заработной'!H10/'среднесписочная численность'!H10/12)*1000,1)</f>
        <v>23655.3</v>
      </c>
      <c r="I10" s="121">
        <f t="shared" ref="I10" si="9">ROUND(H10/C10*100,1)</f>
        <v>107</v>
      </c>
      <c r="J10" s="122">
        <f>ROUND(('фонд начисленной заработной'!J10/'среднесписочная численность'!J10/12)*1000,1)</f>
        <v>25552.1</v>
      </c>
      <c r="K10" s="122">
        <f t="shared" ref="K10" si="10">ROUND(J10/H10*100,1)</f>
        <v>108</v>
      </c>
      <c r="L10" s="122">
        <f>ROUND(('фонд начисленной заработной'!L10/'среднесписочная численность'!L10/12)*1000,1)</f>
        <v>27913.200000000001</v>
      </c>
      <c r="M10" s="122">
        <f t="shared" ref="M10" si="11">ROUND(L10/J10*100,1)</f>
        <v>109.2</v>
      </c>
      <c r="N10" s="122">
        <f>ROUND(('фонд начисленной заработной'!N10/'среднесписочная численность'!N10/12)*1000,1)</f>
        <v>30835.3</v>
      </c>
      <c r="O10" s="122">
        <f t="shared" ref="O10" si="12">ROUND(N10/L10*100,1)</f>
        <v>110.5</v>
      </c>
    </row>
    <row r="11" spans="1:17" ht="14.25" customHeight="1">
      <c r="A11" s="119" t="s">
        <v>24</v>
      </c>
      <c r="B11" s="120">
        <f>B8-B12</f>
        <v>0</v>
      </c>
      <c r="C11" s="120">
        <f>C8-C12</f>
        <v>0</v>
      </c>
      <c r="D11" s="121">
        <f>D8-D12</f>
        <v>0</v>
      </c>
      <c r="E11" s="121">
        <f>E8-E12</f>
        <v>-0.5</v>
      </c>
      <c r="F11" s="121">
        <f>F8-F12</f>
        <v>0.2000000000007276</v>
      </c>
      <c r="G11" s="121">
        <f t="shared" ref="G11:O11" si="13">G8-G12</f>
        <v>0</v>
      </c>
      <c r="H11" s="121">
        <f t="shared" si="13"/>
        <v>0</v>
      </c>
      <c r="I11" s="121">
        <f t="shared" si="13"/>
        <v>0</v>
      </c>
      <c r="J11" s="122">
        <f t="shared" si="13"/>
        <v>0</v>
      </c>
      <c r="K11" s="122">
        <f t="shared" si="13"/>
        <v>0</v>
      </c>
      <c r="L11" s="122">
        <f>L8-L12</f>
        <v>0</v>
      </c>
      <c r="M11" s="122">
        <f t="shared" si="13"/>
        <v>0</v>
      </c>
      <c r="N11" s="122">
        <f t="shared" si="13"/>
        <v>0</v>
      </c>
      <c r="O11" s="122">
        <f t="shared" si="13"/>
        <v>0</v>
      </c>
    </row>
    <row r="12" spans="1:17" ht="12.75" customHeight="1">
      <c r="A12" s="119" t="s">
        <v>23</v>
      </c>
      <c r="B12" s="121">
        <f>ROUND(('фонд начисленной заработной'!B12/'среднесписочная численность'!B12/12)*1000,1)</f>
        <v>21295.9</v>
      </c>
      <c r="C12" s="121">
        <f>ROUND(('фонд начисленной заработной'!C12/'среднесписочная численность'!C12/12)*1000,1)</f>
        <v>22099.8</v>
      </c>
      <c r="D12" s="120">
        <f t="shared" ref="D12" si="14">ROUND(C12/B12*100,1)</f>
        <v>103.8</v>
      </c>
      <c r="E12" s="121">
        <f>ROUND(('фонд начисленной заработной'!E12/'среднесписочная численность'!E12/3)*1000,1)</f>
        <v>26540.400000000001</v>
      </c>
      <c r="F12" s="121">
        <f>ROUND(('фонд начисленной заработной'!F12/'среднесписочная численность'!F12/3)*1000,1)</f>
        <v>25211.5</v>
      </c>
      <c r="G12" s="121">
        <f t="shared" ref="G12" si="15">ROUND(F12/E12*100,1)</f>
        <v>95</v>
      </c>
      <c r="H12" s="121">
        <f>ROUND(('фонд начисленной заработной'!H12/'среднесписочная численность'!H12/12)*1000,1)</f>
        <v>23655.3</v>
      </c>
      <c r="I12" s="121">
        <f t="shared" ref="I12" si="16">ROUND(H12/C12*100,1)</f>
        <v>107</v>
      </c>
      <c r="J12" s="122">
        <f>ROUND(('фонд начисленной заработной'!J12/'среднесписочная численность'!J12/12)*1000,1)</f>
        <v>25552.1</v>
      </c>
      <c r="K12" s="122">
        <f t="shared" ref="K12" si="17">ROUND(J12/H12*100,1)</f>
        <v>108</v>
      </c>
      <c r="L12" s="122">
        <f>ROUND(('фонд начисленной заработной'!L12/'среднесписочная численность'!L12/12)*1000,1)</f>
        <v>27913.200000000001</v>
      </c>
      <c r="M12" s="122">
        <f t="shared" ref="M12" si="18">ROUND(L12/J12*100,1)</f>
        <v>109.2</v>
      </c>
      <c r="N12" s="122">
        <f>ROUND(('фонд начисленной заработной'!N12/'среднесписочная численность'!N12/12)*1000,1)</f>
        <v>30835.3</v>
      </c>
      <c r="O12" s="122">
        <f t="shared" ref="O12" si="19">ROUND(N12/L12*100,1)</f>
        <v>110.5</v>
      </c>
    </row>
    <row r="13" spans="1:17" ht="15.75" customHeight="1">
      <c r="A13" s="119" t="s">
        <v>25</v>
      </c>
      <c r="B13" s="120">
        <f t="shared" ref="B13:O13" si="20">B127-B14</f>
        <v>0</v>
      </c>
      <c r="C13" s="120">
        <f t="shared" si="20"/>
        <v>0</v>
      </c>
      <c r="D13" s="121">
        <f t="shared" si="20"/>
        <v>0</v>
      </c>
      <c r="E13" s="121">
        <f t="shared" si="20"/>
        <v>0</v>
      </c>
      <c r="F13" s="121">
        <f t="shared" si="20"/>
        <v>0</v>
      </c>
      <c r="G13" s="121">
        <f t="shared" si="20"/>
        <v>0</v>
      </c>
      <c r="H13" s="121">
        <f t="shared" si="20"/>
        <v>0</v>
      </c>
      <c r="I13" s="121">
        <f t="shared" si="20"/>
        <v>0</v>
      </c>
      <c r="J13" s="122">
        <f t="shared" si="20"/>
        <v>0</v>
      </c>
      <c r="K13" s="122">
        <f t="shared" si="20"/>
        <v>0</v>
      </c>
      <c r="L13" s="122">
        <f t="shared" si="20"/>
        <v>0</v>
      </c>
      <c r="M13" s="122">
        <f t="shared" si="20"/>
        <v>0</v>
      </c>
      <c r="N13" s="122">
        <f t="shared" si="20"/>
        <v>0</v>
      </c>
      <c r="O13" s="122">
        <f t="shared" si="20"/>
        <v>0</v>
      </c>
    </row>
    <row r="14" spans="1:17" ht="15" customHeight="1">
      <c r="A14" s="119" t="s">
        <v>23</v>
      </c>
      <c r="B14" s="121">
        <f>ROUND(('фонд начисленной заработной'!B14/'среднесписочная численность'!B14/12)*1000,1)</f>
        <v>16672.2</v>
      </c>
      <c r="C14" s="121">
        <f>ROUND(('фонд начисленной заработной'!C14/'среднесписочная численность'!C14/12)*1000,1)</f>
        <v>17614.900000000001</v>
      </c>
      <c r="D14" s="120">
        <f t="shared" ref="D14" si="21">ROUND(C14/B14*100,1)</f>
        <v>105.7</v>
      </c>
      <c r="E14" s="121">
        <f>ROUND(('фонд начисленной заработной'!E14/'среднесписочная численность'!E14/3)*1000,1)</f>
        <v>22862.6</v>
      </c>
      <c r="F14" s="121">
        <f>ROUND(('фонд начисленной заработной'!F14/'среднесписочная численность'!F14/3)*1000,1)</f>
        <v>22956.400000000001</v>
      </c>
      <c r="G14" s="121">
        <f t="shared" ref="G14" si="22">ROUND(F14/E14*100,1)</f>
        <v>100.4</v>
      </c>
      <c r="H14" s="121">
        <f>ROUND(('фонд начисленной заработной'!H14/'среднесписочная численность'!H14/12)*1000,1)</f>
        <v>18905.7</v>
      </c>
      <c r="I14" s="121">
        <f t="shared" ref="I14" si="23">ROUND(H14/C14*100,1)</f>
        <v>107.3</v>
      </c>
      <c r="J14" s="122">
        <f>ROUND(('фонд начисленной заработной'!J14/'среднесписочная численность'!J14/12)*1000,1)</f>
        <v>20188.8</v>
      </c>
      <c r="K14" s="122">
        <f t="shared" ref="K14" si="24">ROUND(J14/H14*100,1)</f>
        <v>106.8</v>
      </c>
      <c r="L14" s="122">
        <f>ROUND(('фонд начисленной заработной'!L14/'среднесписочная численность'!L14/12)*1000,1)</f>
        <v>21782.2</v>
      </c>
      <c r="M14" s="122">
        <f t="shared" ref="M14" si="25">ROUND(L14/J14*100,1)</f>
        <v>107.9</v>
      </c>
      <c r="N14" s="122">
        <f>ROUND(('фонд начисленной заработной'!N14/'среднесписочная численность'!N14/12)*1000,1)</f>
        <v>23774.5</v>
      </c>
      <c r="O14" s="122">
        <f t="shared" ref="O14" si="26">ROUND(N14/L14*100,1)</f>
        <v>109.1</v>
      </c>
    </row>
    <row r="15" spans="1:17" ht="27" customHeight="1">
      <c r="A15" s="123" t="s">
        <v>62</v>
      </c>
      <c r="B15" s="124"/>
      <c r="C15" s="124"/>
      <c r="D15" s="124"/>
      <c r="E15" s="124"/>
      <c r="F15" s="124"/>
      <c r="G15" s="124"/>
      <c r="H15" s="124"/>
      <c r="I15" s="124"/>
      <c r="J15" s="125"/>
      <c r="K15" s="125"/>
      <c r="L15" s="125"/>
      <c r="M15" s="125"/>
      <c r="N15" s="125"/>
      <c r="O15" s="125"/>
    </row>
    <row r="16" spans="1:17" ht="27" customHeight="1">
      <c r="A16" s="126" t="s">
        <v>21</v>
      </c>
      <c r="B16" s="127">
        <f>ROUND(('фонд начисленной заработной'!B16/'среднесписочная численность'!B16/12)*1000,1)</f>
        <v>21911.1</v>
      </c>
      <c r="C16" s="127">
        <f>ROUND(('фонд начисленной заработной'!C16/'среднесписочная численность'!C16/12)*1000,1)</f>
        <v>20810.099999999999</v>
      </c>
      <c r="D16" s="128">
        <f t="shared" ref="D16:D18" si="27">ROUND(C16/B16*100,1)</f>
        <v>95</v>
      </c>
      <c r="E16" s="127">
        <f>ROUND(('фонд начисленной заработной'!E16/'среднесписочная численность'!E16/3)*1000,1)</f>
        <v>23430.7</v>
      </c>
      <c r="F16" s="127">
        <f>ROUND(('фонд начисленной заработной'!F16/'среднесписочная численность'!F16/3)*1000,1)</f>
        <v>21568.400000000001</v>
      </c>
      <c r="G16" s="128">
        <f t="shared" ref="G16:G18" si="28">ROUND(F16/E16*100,1)</f>
        <v>92.1</v>
      </c>
      <c r="H16" s="127">
        <f>ROUND(('фонд начисленной заработной'!H16/'среднесписочная численность'!H16/12)*1000,1)</f>
        <v>22175.8</v>
      </c>
      <c r="I16" s="128">
        <f t="shared" ref="I16:I18" si="29">ROUND(H16/C16*100,1)</f>
        <v>106.6</v>
      </c>
      <c r="J16" s="127">
        <f>ROUND(('фонд начисленной заработной'!J16/'среднесписочная численность'!J16/12)*1000,1)</f>
        <v>24093.7</v>
      </c>
      <c r="K16" s="128">
        <f t="shared" ref="K16:K18" si="30">ROUND(J16/H16*100,1)</f>
        <v>108.6</v>
      </c>
      <c r="L16" s="127">
        <f>ROUND(('фонд начисленной заработной'!L16/'среднесписочная численность'!L16/12)*1000,1)</f>
        <v>26463</v>
      </c>
      <c r="M16" s="128">
        <f t="shared" ref="M16:M18" si="31">ROUND(L16/J16*100,1)</f>
        <v>109.8</v>
      </c>
      <c r="N16" s="127">
        <f>ROUND(('фонд начисленной заработной'!N16/'среднесписочная численность'!N16/12)*1000,1)</f>
        <v>29422.799999999999</v>
      </c>
      <c r="O16" s="128">
        <f t="shared" ref="O16:O18" si="32">ROUND(N16/L16*100,1)</f>
        <v>111.2</v>
      </c>
    </row>
    <row r="17" spans="1:15" ht="18" customHeight="1">
      <c r="A17" s="129" t="str">
        <f>'фонд начисленной заработной'!A17</f>
        <v>СХПК "Новая жизнь"</v>
      </c>
      <c r="B17" s="130">
        <f>ROUND(('фонд начисленной заработной'!B17/'среднесписочная численность'!B17/12)*1000,1)</f>
        <v>24875.9</v>
      </c>
      <c r="C17" s="131">
        <f>ROUND(('фонд начисленной заработной'!C17/'среднесписочная численность'!C17/12)*1000,1)</f>
        <v>28482</v>
      </c>
      <c r="D17" s="122">
        <f t="shared" si="27"/>
        <v>114.5</v>
      </c>
      <c r="E17" s="130">
        <f>ROUND(('фонд начисленной заработной'!E17/'среднесписочная численность'!E17/3)*1000,1)</f>
        <v>22283.3</v>
      </c>
      <c r="F17" s="131">
        <f>ROUND(('фонд начисленной заработной'!F17/'среднесписочная численность'!F17/3)*1000,1)</f>
        <v>29225.1</v>
      </c>
      <c r="G17" s="122">
        <f t="shared" si="28"/>
        <v>131.19999999999999</v>
      </c>
      <c r="H17" s="131">
        <f>ROUND(('фонд начисленной заработной'!H17/'среднесписочная численность'!H17/12)*1000,1)</f>
        <v>29906.1</v>
      </c>
      <c r="I17" s="122">
        <f t="shared" si="29"/>
        <v>105</v>
      </c>
      <c r="J17" s="131">
        <f>ROUND(('фонд начисленной заработной'!J17/'среднесписочная численность'!J17/12)*1000,1)</f>
        <v>32298.6</v>
      </c>
      <c r="K17" s="122">
        <f t="shared" si="30"/>
        <v>108</v>
      </c>
      <c r="L17" s="131">
        <f>ROUND(('фонд начисленной заработной'!L17/'среднесписочная численность'!L17/12)*1000,1)</f>
        <v>35205.599999999999</v>
      </c>
      <c r="M17" s="122">
        <f t="shared" si="31"/>
        <v>109</v>
      </c>
      <c r="N17" s="131">
        <f>ROUND(('фонд начисленной заработной'!N17/'среднесписочная численность'!N17/12)*1000,1)</f>
        <v>39078.199999999997</v>
      </c>
      <c r="O17" s="122">
        <f t="shared" si="32"/>
        <v>111</v>
      </c>
    </row>
    <row r="18" spans="1:15" ht="15.75" customHeight="1">
      <c r="A18" s="129" t="str">
        <f>'фонд начисленной заработной'!A18</f>
        <v>СХПК "Комсомолец"</v>
      </c>
      <c r="B18" s="130">
        <f>ROUND(('фонд начисленной заработной'!B18/'среднесписочная численность'!B18/12)*1000,1)</f>
        <v>20524</v>
      </c>
      <c r="C18" s="131">
        <f>ROUND(('фонд начисленной заработной'!C18/'среднесписочная численность'!C18/12)*1000,1)</f>
        <v>24757.4</v>
      </c>
      <c r="D18" s="122">
        <f t="shared" si="27"/>
        <v>120.6</v>
      </c>
      <c r="E18" s="130">
        <f>ROUND(('фонд начисленной заработной'!E18/'среднесписочная численность'!E18/3)*1000,1)</f>
        <v>29636.2</v>
      </c>
      <c r="F18" s="131">
        <f>ROUND(('фонд начисленной заработной'!F18/'среднесписочная численность'!F18/3)*1000,1)</f>
        <v>39597.1</v>
      </c>
      <c r="G18" s="122">
        <f t="shared" si="28"/>
        <v>133.6</v>
      </c>
      <c r="H18" s="131">
        <f>ROUND(('фонд начисленной заработной'!H18/'среднесписочная численность'!H18/12)*1000,1)</f>
        <v>26737.5</v>
      </c>
      <c r="I18" s="122">
        <f t="shared" si="29"/>
        <v>108</v>
      </c>
      <c r="J18" s="131">
        <f>ROUND(('фонд начисленной заработной'!J18/'среднесписочная численность'!J18/12)*1000,1)</f>
        <v>29144.400000000001</v>
      </c>
      <c r="K18" s="122">
        <f t="shared" si="30"/>
        <v>109</v>
      </c>
      <c r="L18" s="131">
        <f>ROUND(('фонд начисленной заработной'!L18/'среднесписочная численность'!L18/12)*1000,1)</f>
        <v>32057.7</v>
      </c>
      <c r="M18" s="122">
        <f t="shared" si="31"/>
        <v>110</v>
      </c>
      <c r="N18" s="131">
        <f>ROUND(('фонд начисленной заработной'!N18/'среднесписочная численность'!N18/12)*1000,1)</f>
        <v>35904.6</v>
      </c>
      <c r="O18" s="122">
        <f t="shared" si="32"/>
        <v>112</v>
      </c>
    </row>
    <row r="19" spans="1:15" ht="15.75" customHeight="1">
      <c r="A19" s="52" t="s">
        <v>106</v>
      </c>
      <c r="B19" s="130" t="e">
        <f>ROUND(('фонд начисленной заработной'!B19/'среднесписочная численность'!B19/12)*1000,1)</f>
        <v>#DIV/0!</v>
      </c>
      <c r="C19" s="131">
        <f>ROUND(('фонд начисленной заработной'!C19/'среднесписочная численность'!C19/12)*1000,1)</f>
        <v>11199.2</v>
      </c>
      <c r="D19" s="122"/>
      <c r="E19" s="130" t="e">
        <f>ROUND(('фонд начисленной заработной'!E19/'среднесписочная численность'!E19/3)*1000,1)</f>
        <v>#DIV/0!</v>
      </c>
      <c r="F19" s="131">
        <f>ROUND(('фонд начисленной заработной'!F19/'среднесписочная численность'!F19/3)*1000,1)</f>
        <v>14933.1</v>
      </c>
      <c r="G19" s="122"/>
      <c r="H19" s="131">
        <f>ROUND(('фонд начисленной заработной'!H19/'среднесписочная численность'!H19/12)*1000,1)</f>
        <v>11870.9</v>
      </c>
      <c r="I19" s="122"/>
      <c r="J19" s="131">
        <f>ROUND(('фонд начисленной заработной'!J19/'среднесписочная численность'!J19/12)*1000,1)</f>
        <v>12794.4</v>
      </c>
      <c r="K19" s="122"/>
      <c r="L19" s="131">
        <f>ROUND(('фонд начисленной заработной'!L19/'среднесписочная численность'!L19/12)*1000,1)</f>
        <v>13918.1</v>
      </c>
      <c r="M19" s="122"/>
      <c r="N19" s="131">
        <f>ROUND(('фонд начисленной заработной'!N19/'среднесписочная численность'!N19/12)*1000,1)</f>
        <v>15279.9</v>
      </c>
      <c r="O19" s="122"/>
    </row>
    <row r="20" spans="1:15" ht="15" customHeight="1">
      <c r="A20" s="52" t="s">
        <v>107</v>
      </c>
      <c r="B20" s="130">
        <f>ROUND(('фонд начисленной заработной'!B20/'среднесписочная численность'!B20/12)*1000,1)</f>
        <v>25925.599999999999</v>
      </c>
      <c r="C20" s="131">
        <f>ROUND(('фонд начисленной заработной'!C20/'среднесписочная численность'!C20/12)*1000,1)</f>
        <v>15148.9</v>
      </c>
      <c r="D20" s="122">
        <f t="shared" ref="D20" si="33">ROUND(C20/B20*100,1)</f>
        <v>58.4</v>
      </c>
      <c r="E20" s="130">
        <f>ROUND(('фонд начисленной заработной'!E20/'среднесписочная численность'!E20/3)*1000,1)</f>
        <v>20689</v>
      </c>
      <c r="F20" s="131">
        <f>ROUND(('фонд начисленной заработной'!F20/'среднесписочная численность'!F20/3)*1000,1)</f>
        <v>6408.5</v>
      </c>
      <c r="G20" s="122">
        <f t="shared" ref="G20" si="34">ROUND(F20/E20*100,1)</f>
        <v>31</v>
      </c>
      <c r="H20" s="131">
        <f>ROUND(('фонд начисленной заработной'!H20/'среднесписочная численность'!H20/12)*1000,1)</f>
        <v>16176.6</v>
      </c>
      <c r="I20" s="122">
        <f t="shared" ref="I20" si="35">ROUND(H20/C20*100,1)</f>
        <v>106.8</v>
      </c>
      <c r="J20" s="131">
        <f>ROUND(('фонд начисленной заработной'!J20/'среднесписочная численность'!J20/12)*1000,1)</f>
        <v>17690.400000000001</v>
      </c>
      <c r="K20" s="122">
        <f t="shared" ref="K20" si="36">ROUND(J20/H20*100,1)</f>
        <v>109.4</v>
      </c>
      <c r="L20" s="131">
        <f>ROUND(('фонд начисленной заработной'!L20/'среднесписочная численность'!L20/12)*1000,1)</f>
        <v>19562.900000000001</v>
      </c>
      <c r="M20" s="122">
        <f t="shared" ref="M20" si="37">ROUND(L20/J20*100,1)</f>
        <v>110.6</v>
      </c>
      <c r="N20" s="131">
        <f>ROUND(('фонд начисленной заработной'!N20/'среднесписочная численность'!N20/12)*1000,1)</f>
        <v>21789.7</v>
      </c>
      <c r="O20" s="122">
        <f t="shared" ref="O20" si="38">ROUND(N20/L20*100,1)</f>
        <v>111.4</v>
      </c>
    </row>
    <row r="21" spans="1:15" ht="15" customHeight="1">
      <c r="A21" s="52" t="s">
        <v>9</v>
      </c>
      <c r="B21" s="130">
        <f>ROUND(('фонд начисленной заработной'!B21/'среднесписочная численность'!B21/12)*1000,1)</f>
        <v>19268.7</v>
      </c>
      <c r="C21" s="131">
        <f>ROUND(('фонд начисленной заработной'!C21/'среднесписочная численность'!C21/12)*1000,1)</f>
        <v>25670.7</v>
      </c>
      <c r="D21" s="122"/>
      <c r="E21" s="130">
        <f>ROUND(('фонд начисленной заработной'!E21/'среднесписочная численность'!E21/3)*1000,1)</f>
        <v>22704.5</v>
      </c>
      <c r="F21" s="131"/>
      <c r="G21" s="122"/>
      <c r="H21" s="131">
        <f>ROUND(('фонд начисленной заработной'!H21/'среднесписочная численность'!H21/12)*1000,1)</f>
        <v>27433.8</v>
      </c>
      <c r="I21" s="122"/>
      <c r="J21" s="131">
        <f>ROUND(('фонд начисленной заработной'!J21/'среднесписочная численность'!J21/12)*1000,1)</f>
        <v>29823.3</v>
      </c>
      <c r="K21" s="122"/>
      <c r="L21" s="131">
        <f>ROUND(('фонд начисленной заработной'!L21/'среднесписочная численность'!L21/12)*1000,1)</f>
        <v>32825.4</v>
      </c>
      <c r="M21" s="122"/>
      <c r="N21" s="131">
        <f>ROUND(('фонд начисленной заработной'!N21/'среднесписочная численность'!N21/12)*1000,1)</f>
        <v>36506.9</v>
      </c>
      <c r="O21" s="122"/>
    </row>
    <row r="22" spans="1:15" ht="17.25" customHeight="1">
      <c r="A22" s="126" t="s">
        <v>0</v>
      </c>
      <c r="B22" s="127" t="e">
        <f>ROUND(('фонд начисленной заработной'!B22/'среднесписочная численность'!B22/12)*1000,1)</f>
        <v>#DIV/0!</v>
      </c>
      <c r="C22" s="127" t="e">
        <f>ROUND(('фонд начисленной заработной'!C22/'среднесписочная численность'!C22/12)*1000,1)</f>
        <v>#DIV/0!</v>
      </c>
      <c r="D22" s="128" t="e">
        <f t="shared" ref="D22:D24" si="39">ROUND(C22/B22*100,1)</f>
        <v>#DIV/0!</v>
      </c>
      <c r="E22" s="127" t="e">
        <f>ROUND(('фонд начисленной заработной'!E22/'среднесписочная численность'!E22/3)*1000,1)</f>
        <v>#DIV/0!</v>
      </c>
      <c r="F22" s="127" t="e">
        <f>ROUND(('фонд начисленной заработной'!F22/'среднесписочная численность'!F22/3)*1000,1)</f>
        <v>#DIV/0!</v>
      </c>
      <c r="G22" s="128" t="e">
        <f t="shared" ref="G22:G24" si="40">ROUND(F22/E22*100,1)</f>
        <v>#DIV/0!</v>
      </c>
      <c r="H22" s="127" t="e">
        <f>ROUND(('фонд начисленной заработной'!H22/'среднесписочная численность'!H22/12)*1000,1)</f>
        <v>#DIV/0!</v>
      </c>
      <c r="I22" s="128" t="e">
        <f t="shared" ref="I22:I24" si="41">ROUND(H22/C22*100,1)</f>
        <v>#DIV/0!</v>
      </c>
      <c r="J22" s="127" t="e">
        <f>ROUND(('фонд начисленной заработной'!J22/'среднесписочная численность'!J22/12)*1000,1)</f>
        <v>#DIV/0!</v>
      </c>
      <c r="K22" s="128" t="e">
        <f t="shared" ref="K22:K24" si="42">ROUND(J22/H22*100,1)</f>
        <v>#DIV/0!</v>
      </c>
      <c r="L22" s="127" t="e">
        <f>ROUND(('фонд начисленной заработной'!L22/'среднесписочная численность'!L22/12)*1000,1)</f>
        <v>#DIV/0!</v>
      </c>
      <c r="M22" s="128" t="e">
        <f t="shared" ref="M22:M24" si="43">ROUND(L22/J22*100,1)</f>
        <v>#DIV/0!</v>
      </c>
      <c r="N22" s="127" t="e">
        <f>ROUND(('фонд начисленной заработной'!N22/'среднесписочная численность'!N22/12)*1000,1)</f>
        <v>#DIV/0!</v>
      </c>
      <c r="O22" s="128" t="e">
        <f t="shared" ref="O22:O24" si="44">ROUND(N22/L22*100,1)</f>
        <v>#DIV/0!</v>
      </c>
    </row>
    <row r="23" spans="1:15" ht="18" customHeight="1">
      <c r="A23" s="129" t="str">
        <f>'фонд начисленной заработной'!A23</f>
        <v>(наименование предприятия, организации)</v>
      </c>
      <c r="B23" s="131" t="e">
        <f>ROUND(('фонд начисленной заработной'!B23/'среднесписочная численность'!B23/12)*1000,1)</f>
        <v>#DIV/0!</v>
      </c>
      <c r="C23" s="131" t="e">
        <f>ROUND(('фонд начисленной заработной'!C23/'среднесписочная численность'!C23/12)*1000,1)</f>
        <v>#DIV/0!</v>
      </c>
      <c r="D23" s="122" t="e">
        <f t="shared" si="39"/>
        <v>#DIV/0!</v>
      </c>
      <c r="E23" s="131" t="e">
        <f>ROUND(('фонд начисленной заработной'!E23/'среднесписочная численность'!E23/3)*1000,1)</f>
        <v>#DIV/0!</v>
      </c>
      <c r="F23" s="131" t="e">
        <f>ROUND(('фонд начисленной заработной'!F23/'среднесписочная численность'!F23/3)*1000,1)</f>
        <v>#DIV/0!</v>
      </c>
      <c r="G23" s="122" t="e">
        <f t="shared" si="40"/>
        <v>#DIV/0!</v>
      </c>
      <c r="H23" s="131" t="e">
        <f>ROUND(('фонд начисленной заработной'!H23/'среднесписочная численность'!H23/12)*1000,1)</f>
        <v>#DIV/0!</v>
      </c>
      <c r="I23" s="122" t="e">
        <f t="shared" si="41"/>
        <v>#DIV/0!</v>
      </c>
      <c r="J23" s="131" t="e">
        <f>ROUND(('фонд начисленной заработной'!J23/'среднесписочная численность'!J23/12)*1000,1)</f>
        <v>#DIV/0!</v>
      </c>
      <c r="K23" s="122" t="e">
        <f t="shared" si="42"/>
        <v>#DIV/0!</v>
      </c>
      <c r="L23" s="131" t="e">
        <f>ROUND(('фонд начисленной заработной'!L23/'среднесписочная численность'!L23/12)*1000,1)</f>
        <v>#DIV/0!</v>
      </c>
      <c r="M23" s="122" t="e">
        <f t="shared" si="43"/>
        <v>#DIV/0!</v>
      </c>
      <c r="N23" s="131" t="e">
        <f>ROUND(('фонд начисленной заработной'!N23/'среднесписочная численность'!N23/12)*1000,1)</f>
        <v>#DIV/0!</v>
      </c>
      <c r="O23" s="122" t="e">
        <f t="shared" si="44"/>
        <v>#DIV/0!</v>
      </c>
    </row>
    <row r="24" spans="1:15" ht="18" customHeight="1">
      <c r="A24" s="129" t="str">
        <f>'фонд начисленной заработной'!A24</f>
        <v>(наименование предприятия, организации)</v>
      </c>
      <c r="B24" s="131" t="e">
        <f>ROUND(('фонд начисленной заработной'!B24/'среднесписочная численность'!B24/12)*1000,1)</f>
        <v>#DIV/0!</v>
      </c>
      <c r="C24" s="131" t="e">
        <f>ROUND(('фонд начисленной заработной'!C24/'среднесписочная численность'!C24/12)*1000,1)</f>
        <v>#DIV/0!</v>
      </c>
      <c r="D24" s="122" t="e">
        <f t="shared" si="39"/>
        <v>#DIV/0!</v>
      </c>
      <c r="E24" s="131" t="e">
        <f>ROUND(('фонд начисленной заработной'!E24/'среднесписочная численность'!E24/3)*1000,1)</f>
        <v>#DIV/0!</v>
      </c>
      <c r="F24" s="131" t="e">
        <f>ROUND(('фонд начисленной заработной'!F24/'среднесписочная численность'!F24/3)*1000,1)</f>
        <v>#DIV/0!</v>
      </c>
      <c r="G24" s="122" t="e">
        <f t="shared" si="40"/>
        <v>#DIV/0!</v>
      </c>
      <c r="H24" s="131" t="e">
        <f>ROUND(('фонд начисленной заработной'!H24/'среднесписочная численность'!H24/12)*1000,1)</f>
        <v>#DIV/0!</v>
      </c>
      <c r="I24" s="122" t="e">
        <f t="shared" si="41"/>
        <v>#DIV/0!</v>
      </c>
      <c r="J24" s="131" t="e">
        <f>ROUND(('фонд начисленной заработной'!J24/'среднесписочная численность'!J24/12)*1000,1)</f>
        <v>#DIV/0!</v>
      </c>
      <c r="K24" s="122" t="e">
        <f t="shared" si="42"/>
        <v>#DIV/0!</v>
      </c>
      <c r="L24" s="131" t="e">
        <f>ROUND(('фонд начисленной заработной'!L24/'среднесписочная численность'!L24/12)*1000,1)</f>
        <v>#DIV/0!</v>
      </c>
      <c r="M24" s="122" t="e">
        <f t="shared" si="43"/>
        <v>#DIV/0!</v>
      </c>
      <c r="N24" s="131" t="e">
        <f>ROUND(('фонд начисленной заработной'!N24/'среднесписочная численность'!N24/12)*1000,1)</f>
        <v>#DIV/0!</v>
      </c>
      <c r="O24" s="122" t="e">
        <f t="shared" si="44"/>
        <v>#DIV/0!</v>
      </c>
    </row>
    <row r="25" spans="1:15" ht="15.75" customHeight="1">
      <c r="A25" s="126" t="s">
        <v>1</v>
      </c>
      <c r="B25" s="132">
        <f>ROUND(('фонд начисленной заработной'!B25/'среднесписочная численность'!B25/12)*1000,1)</f>
        <v>20661.599999999999</v>
      </c>
      <c r="C25" s="132">
        <f>ROUND(('фонд начисленной заработной'!C25/'среднесписочная численность'!C25/12)*1000,1)</f>
        <v>22456.6</v>
      </c>
      <c r="D25" s="128">
        <f t="shared" ref="D25" si="45">ROUND(C25/B25*100,1)</f>
        <v>108.7</v>
      </c>
      <c r="E25" s="132">
        <f>ROUND(('фонд начисленной заработной'!E25/'среднесписочная численность'!E25/3)*1000,1)</f>
        <v>27841.3</v>
      </c>
      <c r="F25" s="132">
        <f>ROUND(('фонд начисленной заработной'!F25/'среднесписочная численность'!F25/3)*1000,1)</f>
        <v>27210.6</v>
      </c>
      <c r="G25" s="128">
        <f t="shared" ref="G25" si="46">ROUND(F25/E25*100,1)</f>
        <v>97.7</v>
      </c>
      <c r="H25" s="133">
        <f>ROUND(('фонд начисленной заработной'!H25/'среднесписочная численность'!H25/12)*1000,1)</f>
        <v>23981.9</v>
      </c>
      <c r="I25" s="128">
        <f t="shared" ref="I25" si="47">ROUND(H25/C25*100,1)</f>
        <v>106.8</v>
      </c>
      <c r="J25" s="133">
        <f>ROUND(('фонд начисленной заработной'!J25/'среднесписочная численность'!J25/12)*1000,1)</f>
        <v>26369.3</v>
      </c>
      <c r="K25" s="128">
        <f t="shared" ref="K25" si="48">ROUND(J25/H25*100,1)</f>
        <v>110</v>
      </c>
      <c r="L25" s="133">
        <f>ROUND(('фонд начисленной заработной'!L25/'среднесписочная численность'!L25/12)*1000,1)</f>
        <v>29506</v>
      </c>
      <c r="M25" s="128">
        <f t="shared" ref="M25" si="49">ROUND(L25/J25*100,1)</f>
        <v>111.9</v>
      </c>
      <c r="N25" s="132">
        <f>ROUND(('фонд начисленной заработной'!N25/'среднесписочная численность'!N25/12)*1000,1)</f>
        <v>33589.199999999997</v>
      </c>
      <c r="O25" s="128">
        <f t="shared" ref="O25" si="50">ROUND(N25/L25*100,1)</f>
        <v>113.8</v>
      </c>
    </row>
    <row r="26" spans="1:15" ht="15" customHeight="1">
      <c r="A26" s="134" t="s">
        <v>2</v>
      </c>
      <c r="B26" s="135"/>
      <c r="C26" s="136"/>
      <c r="D26" s="137"/>
      <c r="E26" s="135"/>
      <c r="F26" s="136"/>
      <c r="G26" s="137"/>
      <c r="H26" s="136"/>
      <c r="I26" s="137"/>
      <c r="J26" s="136"/>
      <c r="K26" s="137"/>
      <c r="L26" s="136"/>
      <c r="M26" s="137"/>
      <c r="N26" s="136"/>
      <c r="O26" s="137"/>
    </row>
    <row r="27" spans="1:15" ht="15" customHeight="1">
      <c r="A27" s="138" t="s">
        <v>26</v>
      </c>
      <c r="B27" s="139">
        <f>ROUND(('фонд начисленной заработной'!B27/'среднесписочная численность'!B27/12)*1000,1)</f>
        <v>21730.799999999999</v>
      </c>
      <c r="C27" s="139">
        <f>ROUND(('фонд начисленной заработной'!C27/'среднесписочная численность'!C27/12)*1000,1)</f>
        <v>23439</v>
      </c>
      <c r="D27" s="140">
        <f t="shared" ref="D27:D28" si="51">ROUND(C27/B27*100,1)</f>
        <v>107.9</v>
      </c>
      <c r="E27" s="141">
        <f>ROUND(('фонд начисленной заработной'!E27/'среднесписочная численность'!E27/3)*1000,1)</f>
        <v>28925.200000000001</v>
      </c>
      <c r="F27" s="142">
        <f>ROUND(('фонд начисленной заработной'!F27/'среднесписочная численность'!F27/3)*1000,1)</f>
        <v>28103.3</v>
      </c>
      <c r="G27" s="140">
        <f t="shared" ref="G27:G28" si="52">ROUND(F27/E27*100,1)</f>
        <v>97.2</v>
      </c>
      <c r="H27" s="142">
        <f>ROUND(('фонд начисленной заработной'!H27/'среднесписочная численность'!H27/12)*1000,1)</f>
        <v>24796.1</v>
      </c>
      <c r="I27" s="140">
        <f t="shared" ref="I27:I28" si="53">ROUND(H27/C27*100,1)</f>
        <v>105.8</v>
      </c>
      <c r="J27" s="142">
        <f>ROUND(('фонд начисленной заработной'!J27/'среднесписочная численность'!J27/12)*1000,1)</f>
        <v>27275.7</v>
      </c>
      <c r="K27" s="140">
        <f t="shared" ref="K27:K28" si="54">ROUND(J27/H27*100,1)</f>
        <v>110</v>
      </c>
      <c r="L27" s="142">
        <f>ROUND(('фонд начисленной заработной'!L27/'среднесписочная численность'!L27/12)*1000,1)</f>
        <v>30548.9</v>
      </c>
      <c r="M27" s="140">
        <f t="shared" ref="M27:M28" si="55">ROUND(L27/J27*100,1)</f>
        <v>112</v>
      </c>
      <c r="N27" s="142">
        <f>ROUND(('фонд начисленной заработной'!N27/'среднесписочная численность'!N27/12)*1000,1)</f>
        <v>34825.800000000003</v>
      </c>
      <c r="O27" s="140">
        <f t="shared" ref="O27:O28" si="56">ROUND(N27/L27*100,1)</f>
        <v>114</v>
      </c>
    </row>
    <row r="28" spans="1:15" ht="14.25" customHeight="1">
      <c r="A28" s="129" t="str">
        <f>'фонд начисленной заработной'!A28</f>
        <v>ООО "Курскзернопром"</v>
      </c>
      <c r="B28" s="130">
        <f>ROUND(('фонд начисленной заработной'!B28/'среднесписочная численность'!B28/12)*1000,1)</f>
        <v>21730.799999999999</v>
      </c>
      <c r="C28" s="131">
        <f>ROUND(('фонд начисленной заработной'!C28/'среднесписочная численность'!C28/12)*1000,1)</f>
        <v>23439</v>
      </c>
      <c r="D28" s="122">
        <f t="shared" si="51"/>
        <v>107.9</v>
      </c>
      <c r="E28" s="130">
        <f>ROUND(('фонд начисленной заработной'!E28/'среднесписочная численность'!E28/3)*1000,1)</f>
        <v>28925.200000000001</v>
      </c>
      <c r="F28" s="131">
        <f>ROUND(('фонд начисленной заработной'!F28/'среднесписочная численность'!F28/3)*1000,1)</f>
        <v>28103.3</v>
      </c>
      <c r="G28" s="122">
        <f t="shared" si="52"/>
        <v>97.2</v>
      </c>
      <c r="H28" s="131">
        <f>ROUND(('фонд начисленной заработной'!H28/'среднесписочная численность'!H28/12)*1000,1)</f>
        <v>24796.1</v>
      </c>
      <c r="I28" s="122">
        <f t="shared" si="53"/>
        <v>105.8</v>
      </c>
      <c r="J28" s="131">
        <f>ROUND(('фонд начисленной заработной'!J28/'среднесписочная численность'!J28/12)*1000,1)</f>
        <v>27275.7</v>
      </c>
      <c r="K28" s="122">
        <f t="shared" si="54"/>
        <v>110</v>
      </c>
      <c r="L28" s="131">
        <f>ROUND(('фонд начисленной заработной'!L28/'среднесписочная численность'!L28/12)*1000,1)</f>
        <v>30548.9</v>
      </c>
      <c r="M28" s="122">
        <f t="shared" si="55"/>
        <v>112</v>
      </c>
      <c r="N28" s="131">
        <f>ROUND(('фонд начисленной заработной'!N28/'среднесписочная численность'!N28/12)*1000,1)</f>
        <v>34825.800000000003</v>
      </c>
      <c r="O28" s="122">
        <f t="shared" si="56"/>
        <v>114</v>
      </c>
    </row>
    <row r="29" spans="1:15" ht="18" customHeight="1">
      <c r="A29" s="138" t="s">
        <v>27</v>
      </c>
      <c r="B29" s="139" t="e">
        <f>ROUND(('фонд начисленной заработной'!B29/'среднесписочная численность'!B29/12)*1000,1)</f>
        <v>#DIV/0!</v>
      </c>
      <c r="C29" s="142" t="e">
        <f>ROUND(('фонд начисленной заработной'!C29/'среднесписочная численность'!C29/12)*1000,1)</f>
        <v>#DIV/0!</v>
      </c>
      <c r="D29" s="140" t="e">
        <f t="shared" ref="D29:D90" si="57">ROUND(C29/B29*100,1)</f>
        <v>#DIV/0!</v>
      </c>
      <c r="E29" s="141" t="e">
        <f>ROUND(('фонд начисленной заработной'!E29/'среднесписочная численность'!E29/3)*1000,1)</f>
        <v>#DIV/0!</v>
      </c>
      <c r="F29" s="142" t="e">
        <f>ROUND(('фонд начисленной заработной'!F29/'среднесписочная численность'!F29/3)*1000,1)</f>
        <v>#DIV/0!</v>
      </c>
      <c r="G29" s="140" t="e">
        <f t="shared" ref="G29:G31" si="58">ROUND(F29/E29*100,1)</f>
        <v>#DIV/0!</v>
      </c>
      <c r="H29" s="142" t="e">
        <f>ROUND(('фонд начисленной заработной'!H29/'среднесписочная численность'!H29/12)*1000,1)</f>
        <v>#DIV/0!</v>
      </c>
      <c r="I29" s="140" t="e">
        <f t="shared" ref="I29:I31" si="59">ROUND(H29/C29*100,1)</f>
        <v>#DIV/0!</v>
      </c>
      <c r="J29" s="142" t="e">
        <f>ROUND(('фонд начисленной заработной'!J29/'среднесписочная численность'!J29/12)*1000,1)</f>
        <v>#DIV/0!</v>
      </c>
      <c r="K29" s="140" t="e">
        <f t="shared" ref="K29:K31" si="60">ROUND(J29/H29*100,1)</f>
        <v>#DIV/0!</v>
      </c>
      <c r="L29" s="142" t="e">
        <f>ROUND(('фонд начисленной заработной'!L29/'среднесписочная численность'!L29/12)*1000,1)</f>
        <v>#DIV/0!</v>
      </c>
      <c r="M29" s="140" t="e">
        <f t="shared" ref="M29:M31" si="61">ROUND(L29/J29*100,1)</f>
        <v>#DIV/0!</v>
      </c>
      <c r="N29" s="142" t="e">
        <f>ROUND(('фонд начисленной заработной'!N29/'среднесписочная численность'!N29/12)*1000,1)</f>
        <v>#DIV/0!</v>
      </c>
      <c r="O29" s="140" t="e">
        <f t="shared" ref="O29:O31" si="62">ROUND(N29/L29*100,1)</f>
        <v>#DIV/0!</v>
      </c>
    </row>
    <row r="30" spans="1:15" ht="15" customHeight="1">
      <c r="A30" s="129">
        <f>'фонд начисленной заработной'!A30</f>
        <v>0</v>
      </c>
      <c r="B30" s="131" t="e">
        <f>ROUND(('фонд начисленной заработной'!B30/'среднесписочная численность'!B30/12)*1000,1)</f>
        <v>#DIV/0!</v>
      </c>
      <c r="C30" s="131" t="e">
        <f>ROUND(('фонд начисленной заработной'!C30/'среднесписочная численность'!C30/12)*1000,1)</f>
        <v>#DIV/0!</v>
      </c>
      <c r="D30" s="122" t="e">
        <f t="shared" si="57"/>
        <v>#DIV/0!</v>
      </c>
      <c r="E30" s="131" t="e">
        <f>ROUND(('фонд начисленной заработной'!E30/'среднесписочная численность'!E30/3)*1000,1)</f>
        <v>#DIV/0!</v>
      </c>
      <c r="F30" s="131" t="e">
        <f>ROUND(('фонд начисленной заработной'!F30/'среднесписочная численность'!F30/3)*1000,1)</f>
        <v>#DIV/0!</v>
      </c>
      <c r="G30" s="122" t="e">
        <f t="shared" si="58"/>
        <v>#DIV/0!</v>
      </c>
      <c r="H30" s="131" t="e">
        <f>ROUND(('фонд начисленной заработной'!H30/'среднесписочная численность'!H30/12)*1000,1)</f>
        <v>#DIV/0!</v>
      </c>
      <c r="I30" s="122" t="e">
        <f t="shared" si="59"/>
        <v>#DIV/0!</v>
      </c>
      <c r="J30" s="131" t="e">
        <f>ROUND(('фонд начисленной заработной'!J30/'среднесписочная численность'!J30/12)*1000,1)</f>
        <v>#DIV/0!</v>
      </c>
      <c r="K30" s="122" t="e">
        <f t="shared" si="60"/>
        <v>#DIV/0!</v>
      </c>
      <c r="L30" s="131" t="e">
        <f>ROUND(('фонд начисленной заработной'!L30/'среднесписочная численность'!L30/12)*1000,1)</f>
        <v>#DIV/0!</v>
      </c>
      <c r="M30" s="122" t="e">
        <f t="shared" si="61"/>
        <v>#DIV/0!</v>
      </c>
      <c r="N30" s="131" t="e">
        <f>ROUND(('фонд начисленной заработной'!N30/'среднесписочная численность'!N30/12)*1000,1)</f>
        <v>#DIV/0!</v>
      </c>
      <c r="O30" s="122" t="e">
        <f t="shared" si="62"/>
        <v>#DIV/0!</v>
      </c>
    </row>
    <row r="31" spans="1:15" ht="18" customHeight="1">
      <c r="A31" s="129">
        <f>'фонд начисленной заработной'!A31</f>
        <v>0</v>
      </c>
      <c r="B31" s="131" t="e">
        <f>ROUND(('фонд начисленной заработной'!B31/'среднесписочная численность'!B31/12)*1000,1)</f>
        <v>#DIV/0!</v>
      </c>
      <c r="C31" s="131" t="e">
        <f>ROUND(('фонд начисленной заработной'!C31/'среднесписочная численность'!C31/12)*1000,1)</f>
        <v>#DIV/0!</v>
      </c>
      <c r="D31" s="122" t="e">
        <f t="shared" si="57"/>
        <v>#DIV/0!</v>
      </c>
      <c r="E31" s="131" t="e">
        <f>ROUND(('фонд начисленной заработной'!E31/'среднесписочная численность'!E31/3)*1000,1)</f>
        <v>#DIV/0!</v>
      </c>
      <c r="F31" s="131" t="e">
        <f>ROUND(('фонд начисленной заработной'!F31/'среднесписочная численность'!F31/3)*1000,1)</f>
        <v>#DIV/0!</v>
      </c>
      <c r="G31" s="122" t="e">
        <f t="shared" si="58"/>
        <v>#DIV/0!</v>
      </c>
      <c r="H31" s="131" t="e">
        <f>ROUND(('фонд начисленной заработной'!H31/'среднесписочная численность'!H31/12)*1000,1)</f>
        <v>#DIV/0!</v>
      </c>
      <c r="I31" s="122" t="e">
        <f t="shared" si="59"/>
        <v>#DIV/0!</v>
      </c>
      <c r="J31" s="131" t="e">
        <f>ROUND(('фонд начисленной заработной'!J31/'среднесписочная численность'!J31/12)*1000,1)</f>
        <v>#DIV/0!</v>
      </c>
      <c r="K31" s="122" t="e">
        <f t="shared" si="60"/>
        <v>#DIV/0!</v>
      </c>
      <c r="L31" s="131" t="e">
        <f>ROUND(('фонд начисленной заработной'!L31/'среднесписочная численность'!L31/12)*1000,1)</f>
        <v>#DIV/0!</v>
      </c>
      <c r="M31" s="122" t="e">
        <f t="shared" si="61"/>
        <v>#DIV/0!</v>
      </c>
      <c r="N31" s="131" t="e">
        <f>ROUND(('фонд начисленной заработной'!N31/'среднесписочная численность'!N31/12)*1000,1)</f>
        <v>#DIV/0!</v>
      </c>
      <c r="O31" s="122" t="e">
        <f t="shared" si="62"/>
        <v>#DIV/0!</v>
      </c>
    </row>
    <row r="32" spans="1:15" ht="18" customHeight="1">
      <c r="A32" s="138" t="s">
        <v>28</v>
      </c>
      <c r="B32" s="139" t="e">
        <f>ROUND(('фонд начисленной заработной'!B32/'среднесписочная численность'!B32/12)*1000,1)</f>
        <v>#DIV/0!</v>
      </c>
      <c r="C32" s="139" t="e">
        <f>ROUND(('фонд начисленной заработной'!C32/'среднесписочная численность'!C32/12)*1000,1)</f>
        <v>#DIV/0!</v>
      </c>
      <c r="D32" s="140" t="e">
        <f t="shared" si="57"/>
        <v>#DIV/0!</v>
      </c>
      <c r="E32" s="142" t="e">
        <f>ROUND(('фонд начисленной заработной'!E32/'среднесписочная численность'!E32/3)*1000,1)</f>
        <v>#DIV/0!</v>
      </c>
      <c r="F32" s="142" t="e">
        <f>ROUND(('фонд начисленной заработной'!F32/'среднесписочная численность'!F32/3)*1000,1)</f>
        <v>#DIV/0!</v>
      </c>
      <c r="G32" s="140" t="e">
        <f t="shared" ref="G32:G34" si="63">ROUND(F32/E32*100,1)</f>
        <v>#DIV/0!</v>
      </c>
      <c r="H32" s="142" t="e">
        <f>ROUND(('фонд начисленной заработной'!H32/'среднесписочная численность'!H32/12)*1000,1)</f>
        <v>#DIV/0!</v>
      </c>
      <c r="I32" s="140" t="e">
        <f t="shared" ref="I32:I34" si="64">ROUND(H32/C32*100,1)</f>
        <v>#DIV/0!</v>
      </c>
      <c r="J32" s="142" t="e">
        <f>ROUND(('фонд начисленной заработной'!J32/'среднесписочная численность'!J32/12)*1000,1)</f>
        <v>#DIV/0!</v>
      </c>
      <c r="K32" s="140" t="e">
        <f t="shared" ref="K32:K34" si="65">ROUND(J32/H32*100,1)</f>
        <v>#DIV/0!</v>
      </c>
      <c r="L32" s="142" t="e">
        <f>ROUND(('фонд начисленной заработной'!L32/'среднесписочная численность'!L32/12)*1000,1)</f>
        <v>#DIV/0!</v>
      </c>
      <c r="M32" s="140" t="e">
        <f t="shared" ref="M32:M34" si="66">ROUND(L32/J32*100,1)</f>
        <v>#DIV/0!</v>
      </c>
      <c r="N32" s="139" t="e">
        <f>ROUND(('фонд начисленной заработной'!N32/'среднесписочная численность'!N32/12)*1000,1)</f>
        <v>#DIV/0!</v>
      </c>
      <c r="O32" s="140" t="e">
        <f t="shared" ref="O32:O34" si="67">ROUND(N32/L32*100,1)</f>
        <v>#DIV/0!</v>
      </c>
    </row>
    <row r="33" spans="1:26" ht="18.75" customHeight="1">
      <c r="A33" s="129">
        <f>'фонд начисленной заработной'!A33</f>
        <v>0</v>
      </c>
      <c r="B33" s="131" t="e">
        <f>ROUND(('фонд начисленной заработной'!B33/'среднесписочная численность'!B33/12)*1000,1)</f>
        <v>#DIV/0!</v>
      </c>
      <c r="C33" s="131" t="e">
        <f>ROUND(('фонд начисленной заработной'!C33/'среднесписочная численность'!C33/12)*1000,1)</f>
        <v>#DIV/0!</v>
      </c>
      <c r="D33" s="122" t="e">
        <f t="shared" si="57"/>
        <v>#DIV/0!</v>
      </c>
      <c r="E33" s="131" t="e">
        <f>ROUND(('фонд начисленной заработной'!E33/'среднесписочная численность'!E33/3)*1000,1)</f>
        <v>#DIV/0!</v>
      </c>
      <c r="F33" s="131" t="e">
        <f>ROUND(('фонд начисленной заработной'!F33/'среднесписочная численность'!F33/3)*1000,1)</f>
        <v>#DIV/0!</v>
      </c>
      <c r="G33" s="122" t="e">
        <f t="shared" si="63"/>
        <v>#DIV/0!</v>
      </c>
      <c r="H33" s="131" t="e">
        <f>ROUND(('фонд начисленной заработной'!H33/'среднесписочная численность'!H33/12)*1000,1)</f>
        <v>#DIV/0!</v>
      </c>
      <c r="I33" s="122" t="e">
        <f t="shared" si="64"/>
        <v>#DIV/0!</v>
      </c>
      <c r="J33" s="131" t="e">
        <f>ROUND(('фонд начисленной заработной'!J33/'среднесписочная численность'!J33/12)*1000,1)</f>
        <v>#DIV/0!</v>
      </c>
      <c r="K33" s="122" t="e">
        <f t="shared" si="65"/>
        <v>#DIV/0!</v>
      </c>
      <c r="L33" s="131" t="e">
        <f>ROUND(('фонд начисленной заработной'!L33/'среднесписочная численность'!L33/12)*1000,1)</f>
        <v>#DIV/0!</v>
      </c>
      <c r="M33" s="122" t="e">
        <f t="shared" si="66"/>
        <v>#DIV/0!</v>
      </c>
      <c r="N33" s="131" t="e">
        <f>ROUND(('фонд начисленной заработной'!N33/'среднесписочная численность'!N33/12)*1000,1)</f>
        <v>#DIV/0!</v>
      </c>
      <c r="O33" s="122" t="e">
        <f t="shared" si="67"/>
        <v>#DIV/0!</v>
      </c>
    </row>
    <row r="34" spans="1:26" ht="18.75" customHeight="1">
      <c r="A34" s="129">
        <f>'фонд начисленной заработной'!A34</f>
        <v>0</v>
      </c>
      <c r="B34" s="131" t="e">
        <f>ROUND(('фонд начисленной заработной'!B34/'среднесписочная численность'!B34/12)*1000,1)</f>
        <v>#DIV/0!</v>
      </c>
      <c r="C34" s="131" t="e">
        <f>ROUND(('фонд начисленной заработной'!C34/'среднесписочная численность'!C34/12)*1000,1)</f>
        <v>#DIV/0!</v>
      </c>
      <c r="D34" s="122" t="e">
        <f t="shared" si="57"/>
        <v>#DIV/0!</v>
      </c>
      <c r="E34" s="131" t="e">
        <f>ROUND(('фонд начисленной заработной'!E34/'среднесписочная численность'!E34/3)*1000,1)</f>
        <v>#DIV/0!</v>
      </c>
      <c r="F34" s="131" t="e">
        <f>ROUND(('фонд начисленной заработной'!F34/'среднесписочная численность'!F34/3)*1000,1)</f>
        <v>#DIV/0!</v>
      </c>
      <c r="G34" s="122" t="e">
        <f t="shared" si="63"/>
        <v>#DIV/0!</v>
      </c>
      <c r="H34" s="131" t="e">
        <f>ROUND(('фонд начисленной заработной'!H34/'среднесписочная численность'!H34/12)*1000,1)</f>
        <v>#DIV/0!</v>
      </c>
      <c r="I34" s="122" t="e">
        <f t="shared" si="64"/>
        <v>#DIV/0!</v>
      </c>
      <c r="J34" s="131" t="e">
        <f>ROUND(('фонд начисленной заработной'!J34/'среднесписочная численность'!J34/12)*1000,1)</f>
        <v>#DIV/0!</v>
      </c>
      <c r="K34" s="122" t="e">
        <f t="shared" si="65"/>
        <v>#DIV/0!</v>
      </c>
      <c r="L34" s="131" t="e">
        <f>ROUND(('фонд начисленной заработной'!L34/'среднесписочная численность'!L34/12)*1000,1)</f>
        <v>#DIV/0!</v>
      </c>
      <c r="M34" s="122" t="e">
        <f t="shared" si="66"/>
        <v>#DIV/0!</v>
      </c>
      <c r="N34" s="131" t="e">
        <f>ROUND(('фонд начисленной заработной'!N34/'среднесписочная численность'!N34/12)*1000,1)</f>
        <v>#DIV/0!</v>
      </c>
      <c r="O34" s="122" t="e">
        <f t="shared" si="67"/>
        <v>#DIV/0!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>
      <c r="A35" s="138" t="s">
        <v>29</v>
      </c>
      <c r="B35" s="139">
        <f>ROUND(('фонд начисленной заработной'!B35/'среднесписочная численность'!B35/12)*1000,1)</f>
        <v>10500</v>
      </c>
      <c r="C35" s="139">
        <f>ROUND(('фонд начисленной заработной'!C35/'среднесписочная численность'!C35/12)*1000,1)</f>
        <v>10423.5</v>
      </c>
      <c r="D35" s="140">
        <f t="shared" si="57"/>
        <v>99.3</v>
      </c>
      <c r="E35" s="142">
        <f>ROUND(('фонд начисленной заработной'!E35/'среднесписочная численность'!E35/3)*1000,1)</f>
        <v>17000</v>
      </c>
      <c r="F35" s="142">
        <f>ROUND(('фонд начисленной заработной'!F35/'среднесписочная численность'!F35/3)*1000,1)</f>
        <v>12493.9</v>
      </c>
      <c r="G35" s="140">
        <f t="shared" ref="G35:G96" si="68">ROUND(F35/E35*100,1)</f>
        <v>73.5</v>
      </c>
      <c r="H35" s="142">
        <f>ROUND(('фонд начисленной заработной'!H35/'среднесписочная численность'!H35/12)*1000,1)</f>
        <v>11050</v>
      </c>
      <c r="I35" s="140">
        <f t="shared" ref="I35:I96" si="69">ROUND(H35/C35*100,1)</f>
        <v>106</v>
      </c>
      <c r="J35" s="142">
        <f>ROUND(('фонд начисленной заработной'!J35/'среднесписочная численность'!J35/12)*1000,1)</f>
        <v>11933.3</v>
      </c>
      <c r="K35" s="140">
        <f t="shared" ref="K35:K96" si="70">ROUND(J35/H35*100,1)</f>
        <v>108</v>
      </c>
      <c r="L35" s="142">
        <f>ROUND(('фонд начисленной заработной'!L35/'среднесписочная численность'!L35/12)*1000,1)</f>
        <v>13006.8</v>
      </c>
      <c r="M35" s="140">
        <f t="shared" ref="M35:M96" si="71">ROUND(L35/J35*100,1)</f>
        <v>109</v>
      </c>
      <c r="N35" s="142">
        <f>ROUND(('фонд начисленной заработной'!N35/'среднесписочная численность'!N35/12)*1000,1)</f>
        <v>14308.3</v>
      </c>
      <c r="O35" s="140">
        <f t="shared" ref="O35:O96" si="72">ROUND(N35/L35*100,1)</f>
        <v>110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129" t="str">
        <f>'фонд начисленной заработной'!A36</f>
        <v>МУ БО «Ромашка»</v>
      </c>
      <c r="B36" s="131">
        <f>ROUND(('фонд начисленной заработной'!B36/'среднесписочная численность'!B36/12)*1000,1)</f>
        <v>10500</v>
      </c>
      <c r="C36" s="131">
        <f>ROUND(('фонд начисленной заработной'!C36/'среднесписочная численность'!C36/12)*1000,1)</f>
        <v>10423.5</v>
      </c>
      <c r="D36" s="122">
        <f t="shared" si="57"/>
        <v>99.3</v>
      </c>
      <c r="E36" s="131">
        <f>ROUND(('фонд начисленной заработной'!E36/'среднесписочная численность'!E36/3)*1000,1)</f>
        <v>17000</v>
      </c>
      <c r="F36" s="131">
        <f>ROUND(('фонд начисленной заработной'!F36/'среднесписочная численность'!F36/3)*1000,1)</f>
        <v>12493.9</v>
      </c>
      <c r="G36" s="122">
        <f t="shared" si="68"/>
        <v>73.5</v>
      </c>
      <c r="H36" s="131">
        <f>ROUND(('фонд начисленной заработной'!H36/'среднесписочная численность'!H36/12)*1000,1)</f>
        <v>11050</v>
      </c>
      <c r="I36" s="122">
        <f t="shared" si="69"/>
        <v>106</v>
      </c>
      <c r="J36" s="131">
        <f>ROUND(('фонд начисленной заработной'!J36/'среднесписочная численность'!J36/12)*1000,1)</f>
        <v>11933.3</v>
      </c>
      <c r="K36" s="122">
        <f t="shared" si="70"/>
        <v>108</v>
      </c>
      <c r="L36" s="131">
        <f>ROUND(('фонд начисленной заработной'!L36/'среднесписочная численность'!L36/12)*1000,1)</f>
        <v>13006.8</v>
      </c>
      <c r="M36" s="122">
        <f t="shared" si="71"/>
        <v>109</v>
      </c>
      <c r="N36" s="131">
        <f>ROUND(('фонд начисленной заработной'!N36/'среднесписочная численность'!N36/12)*1000,1)</f>
        <v>14308.3</v>
      </c>
      <c r="O36" s="122">
        <f t="shared" si="72"/>
        <v>110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6.5" customHeight="1">
      <c r="A37" s="129">
        <f>'фонд начисленной заработной'!A37</f>
        <v>0</v>
      </c>
      <c r="B37" s="131" t="e">
        <f>ROUND(('фонд начисленной заработной'!B37/'среднесписочная численность'!B37/12)*1000,1)</f>
        <v>#DIV/0!</v>
      </c>
      <c r="C37" s="131" t="e">
        <f>ROUND(('фонд начисленной заработной'!C37/'среднесписочная численность'!C37/12)*1000,1)</f>
        <v>#DIV/0!</v>
      </c>
      <c r="D37" s="122" t="e">
        <f t="shared" si="57"/>
        <v>#DIV/0!</v>
      </c>
      <c r="E37" s="131" t="e">
        <f>ROUND(('фонд начисленной заработной'!E37/'среднесписочная численность'!E37/3)*1000,1)</f>
        <v>#DIV/0!</v>
      </c>
      <c r="F37" s="131" t="e">
        <f>ROUND(('фонд начисленной заработной'!F37/'среднесписочная численность'!F37/3)*1000,1)</f>
        <v>#DIV/0!</v>
      </c>
      <c r="G37" s="122" t="e">
        <f t="shared" si="68"/>
        <v>#DIV/0!</v>
      </c>
      <c r="H37" s="131" t="e">
        <f>ROUND(('фонд начисленной заработной'!H37/'среднесписочная численность'!H37/12)*1000,1)</f>
        <v>#DIV/0!</v>
      </c>
      <c r="I37" s="122" t="e">
        <f t="shared" si="69"/>
        <v>#DIV/0!</v>
      </c>
      <c r="J37" s="131" t="e">
        <f>ROUND(('фонд начисленной заработной'!J37/'среднесписочная численность'!J37/12)*1000,1)</f>
        <v>#DIV/0!</v>
      </c>
      <c r="K37" s="122" t="e">
        <f t="shared" si="70"/>
        <v>#DIV/0!</v>
      </c>
      <c r="L37" s="131" t="e">
        <f>ROUND(('фонд начисленной заработной'!L37/'среднесписочная численность'!L37/12)*1000,1)</f>
        <v>#DIV/0!</v>
      </c>
      <c r="M37" s="122" t="e">
        <f t="shared" si="71"/>
        <v>#DIV/0!</v>
      </c>
      <c r="N37" s="131" t="e">
        <f>ROUND(('фонд начисленной заработной'!N37/'среднесписочная численность'!N37/12)*1000,1)</f>
        <v>#DIV/0!</v>
      </c>
      <c r="O37" s="122" t="e">
        <f t="shared" si="72"/>
        <v>#DIV/0!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>
      <c r="A38" s="138" t="s">
        <v>30</v>
      </c>
      <c r="B38" s="139" t="e">
        <f>ROUND(('фонд начисленной заработной'!B38/'среднесписочная численность'!B38/12)*1000,1)</f>
        <v>#DIV/0!</v>
      </c>
      <c r="C38" s="139" t="e">
        <f>ROUND(('фонд начисленной заработной'!C38/'среднесписочная численность'!C38/12)*1000,1)</f>
        <v>#DIV/0!</v>
      </c>
      <c r="D38" s="140" t="e">
        <f t="shared" si="57"/>
        <v>#DIV/0!</v>
      </c>
      <c r="E38" s="139" t="e">
        <f>ROUND(('фонд начисленной заработной'!E38/'среднесписочная численность'!E38/3)*1000,1)</f>
        <v>#DIV/0!</v>
      </c>
      <c r="F38" s="139" t="e">
        <f>ROUND(('фонд начисленной заработной'!F38/'среднесписочная численность'!F38/3)*1000,1)</f>
        <v>#DIV/0!</v>
      </c>
      <c r="G38" s="140" t="e">
        <f t="shared" si="68"/>
        <v>#DIV/0!</v>
      </c>
      <c r="H38" s="139" t="e">
        <f>ROUND(('фонд начисленной заработной'!H38/'среднесписочная численность'!H38/12)*1000,1)</f>
        <v>#DIV/0!</v>
      </c>
      <c r="I38" s="140" t="e">
        <f t="shared" si="69"/>
        <v>#DIV/0!</v>
      </c>
      <c r="J38" s="139" t="e">
        <f>ROUND(('фонд начисленной заработной'!J38/'среднесписочная численность'!J38/12)*1000,1)</f>
        <v>#DIV/0!</v>
      </c>
      <c r="K38" s="140" t="e">
        <f t="shared" si="70"/>
        <v>#DIV/0!</v>
      </c>
      <c r="L38" s="139" t="e">
        <f>ROUND(('фонд начисленной заработной'!L38/'среднесписочная численность'!L38/12)*1000,1)</f>
        <v>#DIV/0!</v>
      </c>
      <c r="M38" s="140" t="e">
        <f t="shared" si="71"/>
        <v>#DIV/0!</v>
      </c>
      <c r="N38" s="139" t="e">
        <f>ROUND(('фонд начисленной заработной'!N38/'среднесписочная численность'!N38/12)*1000,1)</f>
        <v>#DIV/0!</v>
      </c>
      <c r="O38" s="140" t="e">
        <f t="shared" si="72"/>
        <v>#DIV/0!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>
      <c r="A39" s="129">
        <f>'фонд начисленной заработной'!A39</f>
        <v>0</v>
      </c>
      <c r="B39" s="131" t="e">
        <f>ROUND(('фонд начисленной заработной'!B39/'среднесписочная численность'!B39/12)*1000,1)</f>
        <v>#DIV/0!</v>
      </c>
      <c r="C39" s="131" t="e">
        <f>ROUND(('фонд начисленной заработной'!C39/'среднесписочная численность'!C39/12)*1000,1)</f>
        <v>#DIV/0!</v>
      </c>
      <c r="D39" s="122" t="e">
        <f t="shared" si="57"/>
        <v>#DIV/0!</v>
      </c>
      <c r="E39" s="131" t="e">
        <f>ROUND(('фонд начисленной заработной'!E39/'среднесписочная численность'!E39/3)*1000,1)</f>
        <v>#DIV/0!</v>
      </c>
      <c r="F39" s="131" t="e">
        <f>ROUND(('фонд начисленной заработной'!F39/'среднесписочная численность'!F39/3)*1000,1)</f>
        <v>#DIV/0!</v>
      </c>
      <c r="G39" s="122" t="e">
        <f t="shared" si="68"/>
        <v>#DIV/0!</v>
      </c>
      <c r="H39" s="131" t="e">
        <f>ROUND(('фонд начисленной заработной'!H39/'среднесписочная численность'!H39/12)*1000,1)</f>
        <v>#DIV/0!</v>
      </c>
      <c r="I39" s="122" t="e">
        <f t="shared" si="69"/>
        <v>#DIV/0!</v>
      </c>
      <c r="J39" s="131" t="e">
        <f>ROUND(('фонд начисленной заработной'!J39/'среднесписочная численность'!J39/12)*1000,1)</f>
        <v>#DIV/0!</v>
      </c>
      <c r="K39" s="122" t="e">
        <f t="shared" si="70"/>
        <v>#DIV/0!</v>
      </c>
      <c r="L39" s="131" t="e">
        <f>ROUND(('фонд начисленной заработной'!L39/'среднесписочная численность'!L39/12)*1000,1)</f>
        <v>#DIV/0!</v>
      </c>
      <c r="M39" s="122" t="e">
        <f t="shared" si="71"/>
        <v>#DIV/0!</v>
      </c>
      <c r="N39" s="131" t="e">
        <f>ROUND(('фонд начисленной заработной'!N39/'среднесписочная численность'!N39/12)*1000,1)</f>
        <v>#DIV/0!</v>
      </c>
      <c r="O39" s="122" t="e">
        <f t="shared" si="72"/>
        <v>#DIV/0!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" customHeight="1">
      <c r="A40" s="129">
        <f>'фонд начисленной заработной'!A40</f>
        <v>0</v>
      </c>
      <c r="B40" s="131" t="e">
        <f>ROUND(('фонд начисленной заработной'!B40/'среднесписочная численность'!B40/12)*1000,1)</f>
        <v>#DIV/0!</v>
      </c>
      <c r="C40" s="131" t="e">
        <f>ROUND(('фонд начисленной заработной'!C40/'среднесписочная численность'!C40/12)*1000,1)</f>
        <v>#DIV/0!</v>
      </c>
      <c r="D40" s="122" t="e">
        <f t="shared" si="57"/>
        <v>#DIV/0!</v>
      </c>
      <c r="E40" s="131" t="e">
        <f>ROUND(('фонд начисленной заработной'!E40/'среднесписочная численность'!E40/3)*1000,1)</f>
        <v>#DIV/0!</v>
      </c>
      <c r="F40" s="131" t="e">
        <f>ROUND(('фонд начисленной заработной'!F40/'среднесписочная численность'!F40/3)*1000,1)</f>
        <v>#DIV/0!</v>
      </c>
      <c r="G40" s="122" t="e">
        <f t="shared" si="68"/>
        <v>#DIV/0!</v>
      </c>
      <c r="H40" s="131" t="e">
        <f>ROUND(('фонд начисленной заработной'!H40/'среднесписочная численность'!H40/12)*1000,1)</f>
        <v>#DIV/0!</v>
      </c>
      <c r="I40" s="122" t="e">
        <f t="shared" si="69"/>
        <v>#DIV/0!</v>
      </c>
      <c r="J40" s="131" t="e">
        <f>ROUND(('фонд начисленной заработной'!J40/'среднесписочная численность'!J40/12)*1000,1)</f>
        <v>#DIV/0!</v>
      </c>
      <c r="K40" s="122" t="e">
        <f t="shared" si="70"/>
        <v>#DIV/0!</v>
      </c>
      <c r="L40" s="131" t="e">
        <f>ROUND(('фонд начисленной заработной'!L40/'среднесписочная численность'!L40/12)*1000,1)</f>
        <v>#DIV/0!</v>
      </c>
      <c r="M40" s="122" t="e">
        <f t="shared" si="71"/>
        <v>#DIV/0!</v>
      </c>
      <c r="N40" s="131" t="e">
        <f>ROUND(('фонд начисленной заработной'!N40/'среднесписочная численность'!N40/12)*1000,1)</f>
        <v>#DIV/0!</v>
      </c>
      <c r="O40" s="122" t="e">
        <f t="shared" si="72"/>
        <v>#DIV/0!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48.75">
      <c r="A41" s="138" t="s">
        <v>31</v>
      </c>
      <c r="B41" s="139" t="e">
        <f>ROUND(('фонд начисленной заработной'!B41/'среднесписочная численность'!B41/12)*1000,1)</f>
        <v>#DIV/0!</v>
      </c>
      <c r="C41" s="139" t="e">
        <f>ROUND(('фонд начисленной заработной'!C41/'среднесписочная численность'!C41/12)*1000,1)</f>
        <v>#DIV/0!</v>
      </c>
      <c r="D41" s="140" t="e">
        <f t="shared" si="57"/>
        <v>#DIV/0!</v>
      </c>
      <c r="E41" s="139" t="e">
        <f>ROUND(('фонд начисленной заработной'!E41/'среднесписочная численность'!E41/3)*1000,1)</f>
        <v>#DIV/0!</v>
      </c>
      <c r="F41" s="139" t="e">
        <f>ROUND(('фонд начисленной заработной'!F41/'среднесписочная численность'!F41/3)*1000,1)</f>
        <v>#DIV/0!</v>
      </c>
      <c r="G41" s="140" t="e">
        <f t="shared" si="68"/>
        <v>#DIV/0!</v>
      </c>
      <c r="H41" s="139" t="e">
        <f>ROUND(('фонд начисленной заработной'!H41/'среднесписочная численность'!H41/12)*1000,1)</f>
        <v>#DIV/0!</v>
      </c>
      <c r="I41" s="140" t="e">
        <f t="shared" si="69"/>
        <v>#DIV/0!</v>
      </c>
      <c r="J41" s="139" t="e">
        <f>ROUND(('фонд начисленной заработной'!J41/'среднесписочная численность'!J41/12)*1000,1)</f>
        <v>#DIV/0!</v>
      </c>
      <c r="K41" s="140" t="e">
        <f t="shared" si="70"/>
        <v>#DIV/0!</v>
      </c>
      <c r="L41" s="139" t="e">
        <f>ROUND(('фонд начисленной заработной'!L41/'среднесписочная численность'!L41/12)*1000,1)</f>
        <v>#DIV/0!</v>
      </c>
      <c r="M41" s="140" t="e">
        <f t="shared" si="71"/>
        <v>#DIV/0!</v>
      </c>
      <c r="N41" s="139" t="e">
        <f>ROUND(('фонд начисленной заработной'!N41/'среднесписочная численность'!N41/12)*1000,1)</f>
        <v>#DIV/0!</v>
      </c>
      <c r="O41" s="140" t="e">
        <f t="shared" si="72"/>
        <v>#DIV/0!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>
      <c r="A42" s="129" t="str">
        <f>'фонд начисленной заработной'!A42</f>
        <v>(наименование предприятия, организации)</v>
      </c>
      <c r="B42" s="131" t="e">
        <f>ROUND(('фонд начисленной заработной'!B42/'среднесписочная численность'!B42/12)*1000,1)</f>
        <v>#DIV/0!</v>
      </c>
      <c r="C42" s="131" t="e">
        <f>ROUND(('фонд начисленной заработной'!C42/'среднесписочная численность'!C42/12)*1000,1)</f>
        <v>#DIV/0!</v>
      </c>
      <c r="D42" s="122" t="e">
        <f t="shared" si="57"/>
        <v>#DIV/0!</v>
      </c>
      <c r="E42" s="131" t="e">
        <f>ROUND(('фонд начисленной заработной'!E42/'среднесписочная численность'!E42/3)*1000,1)</f>
        <v>#DIV/0!</v>
      </c>
      <c r="F42" s="131" t="e">
        <f>ROUND(('фонд начисленной заработной'!F42/'среднесписочная численность'!F42/3)*1000,1)</f>
        <v>#DIV/0!</v>
      </c>
      <c r="G42" s="122" t="e">
        <f t="shared" si="68"/>
        <v>#DIV/0!</v>
      </c>
      <c r="H42" s="131" t="e">
        <f>ROUND(('фонд начисленной заработной'!H42/'среднесписочная численность'!H42/12)*1000,1)</f>
        <v>#DIV/0!</v>
      </c>
      <c r="I42" s="122" t="e">
        <f t="shared" si="69"/>
        <v>#DIV/0!</v>
      </c>
      <c r="J42" s="131" t="e">
        <f>ROUND(('фонд начисленной заработной'!J42/'среднесписочная численность'!J42/12)*1000,1)</f>
        <v>#DIV/0!</v>
      </c>
      <c r="K42" s="122" t="e">
        <f t="shared" si="70"/>
        <v>#DIV/0!</v>
      </c>
      <c r="L42" s="131" t="e">
        <f>ROUND(('фонд начисленной заработной'!L42/'среднесписочная численность'!L42/12)*1000,1)</f>
        <v>#DIV/0!</v>
      </c>
      <c r="M42" s="122" t="e">
        <f t="shared" si="71"/>
        <v>#DIV/0!</v>
      </c>
      <c r="N42" s="131" t="e">
        <f>ROUND(('фонд начисленной заработной'!N42/'среднесписочная численность'!N42/12)*1000,1)</f>
        <v>#DIV/0!</v>
      </c>
      <c r="O42" s="122" t="e">
        <f t="shared" si="72"/>
        <v>#DIV/0!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6.5" customHeight="1">
      <c r="A43" s="129" t="str">
        <f>'фонд начисленной заработной'!A43</f>
        <v>(наименование предприятия, организации)</v>
      </c>
      <c r="B43" s="131" t="e">
        <f>ROUND(('фонд начисленной заработной'!B43/'среднесписочная численность'!B43/12)*1000,1)</f>
        <v>#DIV/0!</v>
      </c>
      <c r="C43" s="131" t="e">
        <f>ROUND(('фонд начисленной заработной'!C43/'среднесписочная численность'!C43/12)*1000,1)</f>
        <v>#DIV/0!</v>
      </c>
      <c r="D43" s="122" t="e">
        <f t="shared" si="57"/>
        <v>#DIV/0!</v>
      </c>
      <c r="E43" s="131" t="e">
        <f>ROUND(('фонд начисленной заработной'!E43/'среднесписочная численность'!E43/3)*1000,1)</f>
        <v>#DIV/0!</v>
      </c>
      <c r="F43" s="131" t="e">
        <f>ROUND(('фонд начисленной заработной'!F43/'среднесписочная численность'!F43/3)*1000,1)</f>
        <v>#DIV/0!</v>
      </c>
      <c r="G43" s="122" t="e">
        <f t="shared" si="68"/>
        <v>#DIV/0!</v>
      </c>
      <c r="H43" s="131" t="e">
        <f>ROUND(('фонд начисленной заработной'!H43/'среднесписочная численность'!H43/12)*1000,1)</f>
        <v>#DIV/0!</v>
      </c>
      <c r="I43" s="122" t="e">
        <f t="shared" si="69"/>
        <v>#DIV/0!</v>
      </c>
      <c r="J43" s="131" t="e">
        <f>ROUND(('фонд начисленной заработной'!J43/'среднесписочная численность'!J43/12)*1000,1)</f>
        <v>#DIV/0!</v>
      </c>
      <c r="K43" s="122" t="e">
        <f t="shared" si="70"/>
        <v>#DIV/0!</v>
      </c>
      <c r="L43" s="131" t="e">
        <f>ROUND(('фонд начисленной заработной'!L43/'среднесписочная численность'!L43/12)*1000,1)</f>
        <v>#DIV/0!</v>
      </c>
      <c r="M43" s="122" t="e">
        <f t="shared" si="71"/>
        <v>#DIV/0!</v>
      </c>
      <c r="N43" s="131" t="e">
        <f>ROUND(('фонд начисленной заработной'!N43/'среднесписочная численность'!N43/12)*1000,1)</f>
        <v>#DIV/0!</v>
      </c>
      <c r="O43" s="122" t="e">
        <f t="shared" si="72"/>
        <v>#DIV/0!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8.75" customHeight="1">
      <c r="A44" s="138" t="s">
        <v>32</v>
      </c>
      <c r="B44" s="139" t="e">
        <f>ROUND(('фонд начисленной заработной'!B44/'среднесписочная численность'!B44/12)*1000,1)</f>
        <v>#DIV/0!</v>
      </c>
      <c r="C44" s="139" t="e">
        <f>ROUND(('фонд начисленной заработной'!C44/'среднесписочная численность'!C44/12)*1000,1)</f>
        <v>#DIV/0!</v>
      </c>
      <c r="D44" s="140" t="e">
        <f t="shared" si="57"/>
        <v>#DIV/0!</v>
      </c>
      <c r="E44" s="139" t="e">
        <f>ROUND(('фонд начисленной заработной'!E44/'среднесписочная численность'!E44/3)*1000,1)</f>
        <v>#DIV/0!</v>
      </c>
      <c r="F44" s="139" t="e">
        <f>ROUND(('фонд начисленной заработной'!F44/'среднесписочная численность'!F44/3)*1000,1)</f>
        <v>#DIV/0!</v>
      </c>
      <c r="G44" s="140" t="e">
        <f t="shared" si="68"/>
        <v>#DIV/0!</v>
      </c>
      <c r="H44" s="139" t="e">
        <f>ROUND(('фонд начисленной заработной'!H44/'среднесписочная численность'!H44/12)*1000,1)</f>
        <v>#DIV/0!</v>
      </c>
      <c r="I44" s="140" t="e">
        <f t="shared" si="69"/>
        <v>#DIV/0!</v>
      </c>
      <c r="J44" s="139" t="e">
        <f>ROUND(('фонд начисленной заработной'!J44/'среднесписочная численность'!J44/12)*1000,1)</f>
        <v>#DIV/0!</v>
      </c>
      <c r="K44" s="140" t="e">
        <f t="shared" si="70"/>
        <v>#DIV/0!</v>
      </c>
      <c r="L44" s="139" t="e">
        <f>ROUND(('фонд начисленной заработной'!L44/'среднесписочная численность'!L44/12)*1000,1)</f>
        <v>#DIV/0!</v>
      </c>
      <c r="M44" s="140" t="e">
        <f t="shared" si="71"/>
        <v>#DIV/0!</v>
      </c>
      <c r="N44" s="139" t="e">
        <f>ROUND(('фонд начисленной заработной'!N44/'среднесписочная численность'!N44/12)*1000,1)</f>
        <v>#DIV/0!</v>
      </c>
      <c r="O44" s="140" t="e">
        <f t="shared" si="72"/>
        <v>#DIV/0!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129" t="str">
        <f>'фонд начисленной заработной'!A45</f>
        <v>(наименование предприятия, организации)</v>
      </c>
      <c r="B45" s="131" t="e">
        <f>ROUND(('фонд начисленной заработной'!B45/'среднесписочная численность'!B45/12)*1000,1)</f>
        <v>#DIV/0!</v>
      </c>
      <c r="C45" s="131" t="e">
        <f>ROUND(('фонд начисленной заработной'!C45/'среднесписочная численность'!C45/12)*1000,1)</f>
        <v>#DIV/0!</v>
      </c>
      <c r="D45" s="122" t="e">
        <f t="shared" si="57"/>
        <v>#DIV/0!</v>
      </c>
      <c r="E45" s="131" t="e">
        <f>ROUND(('фонд начисленной заработной'!E45/'среднесписочная численность'!E45/3)*1000,1)</f>
        <v>#DIV/0!</v>
      </c>
      <c r="F45" s="131" t="e">
        <f>ROUND(('фонд начисленной заработной'!F45/'среднесписочная численность'!F45/3)*1000,1)</f>
        <v>#DIV/0!</v>
      </c>
      <c r="G45" s="122" t="e">
        <f t="shared" si="68"/>
        <v>#DIV/0!</v>
      </c>
      <c r="H45" s="131" t="e">
        <f>ROUND(('фонд начисленной заработной'!H45/'среднесписочная численность'!H45/12)*1000,1)</f>
        <v>#DIV/0!</v>
      </c>
      <c r="I45" s="122" t="e">
        <f t="shared" si="69"/>
        <v>#DIV/0!</v>
      </c>
      <c r="J45" s="131" t="e">
        <f>ROUND(('фонд начисленной заработной'!J45/'среднесписочная численность'!J45/12)*1000,1)</f>
        <v>#DIV/0!</v>
      </c>
      <c r="K45" s="122" t="e">
        <f t="shared" si="70"/>
        <v>#DIV/0!</v>
      </c>
      <c r="L45" s="131" t="e">
        <f>ROUND(('фонд начисленной заработной'!L45/'среднесписочная численность'!L45/12)*1000,1)</f>
        <v>#DIV/0!</v>
      </c>
      <c r="M45" s="122" t="e">
        <f t="shared" si="71"/>
        <v>#DIV/0!</v>
      </c>
      <c r="N45" s="131" t="e">
        <f>ROUND(('фонд начисленной заработной'!N45/'среднесписочная численность'!N45/12)*1000,1)</f>
        <v>#DIV/0!</v>
      </c>
      <c r="O45" s="122" t="e">
        <f t="shared" si="72"/>
        <v>#DIV/0!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8" customHeight="1">
      <c r="A46" s="129" t="str">
        <f>'фонд начисленной заработной'!A46</f>
        <v>(наименование предприятия, организации)</v>
      </c>
      <c r="B46" s="131" t="e">
        <f>ROUND(('фонд начисленной заработной'!B46/'среднесписочная численность'!B46/12)*1000,1)</f>
        <v>#DIV/0!</v>
      </c>
      <c r="C46" s="131" t="e">
        <f>ROUND(('фонд начисленной заработной'!C46/'среднесписочная численность'!C46/12)*1000,1)</f>
        <v>#DIV/0!</v>
      </c>
      <c r="D46" s="122" t="e">
        <f t="shared" si="57"/>
        <v>#DIV/0!</v>
      </c>
      <c r="E46" s="131" t="e">
        <f>ROUND(('фонд начисленной заработной'!E46/'среднесписочная численность'!E46/3)*1000,1)</f>
        <v>#DIV/0!</v>
      </c>
      <c r="F46" s="131" t="e">
        <f>ROUND(('фонд начисленной заработной'!F46/'среднесписочная численность'!F46/3)*1000,1)</f>
        <v>#DIV/0!</v>
      </c>
      <c r="G46" s="122" t="e">
        <f t="shared" si="68"/>
        <v>#DIV/0!</v>
      </c>
      <c r="H46" s="131" t="e">
        <f>ROUND(('фонд начисленной заработной'!H46/'среднесписочная численность'!H46/12)*1000,1)</f>
        <v>#DIV/0!</v>
      </c>
      <c r="I46" s="122" t="e">
        <f t="shared" si="69"/>
        <v>#DIV/0!</v>
      </c>
      <c r="J46" s="131" t="e">
        <f>ROUND(('фонд начисленной заработной'!J46/'среднесписочная численность'!J46/12)*1000,1)</f>
        <v>#DIV/0!</v>
      </c>
      <c r="K46" s="122" t="e">
        <f t="shared" si="70"/>
        <v>#DIV/0!</v>
      </c>
      <c r="L46" s="131" t="e">
        <f>ROUND(('фонд начисленной заработной'!L46/'среднесписочная численность'!L46/12)*1000,1)</f>
        <v>#DIV/0!</v>
      </c>
      <c r="M46" s="122" t="e">
        <f t="shared" si="71"/>
        <v>#DIV/0!</v>
      </c>
      <c r="N46" s="131" t="e">
        <f>ROUND(('фонд начисленной заработной'!N46/'среднесписочная численность'!N46/12)*1000,1)</f>
        <v>#DIV/0!</v>
      </c>
      <c r="O46" s="122" t="e">
        <f t="shared" si="72"/>
        <v>#DIV/0!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4.75">
      <c r="A47" s="138" t="s">
        <v>33</v>
      </c>
      <c r="B47" s="139">
        <f>ROUND(('фонд начисленной заработной'!B47/'среднесписочная численность'!B47/12)*1000,1)</f>
        <v>17637</v>
      </c>
      <c r="C47" s="139">
        <f>ROUND(('фонд начисленной заработной'!C47/'среднесписочная численность'!C47/12)*1000,1)</f>
        <v>20827.5</v>
      </c>
      <c r="D47" s="140">
        <f t="shared" si="57"/>
        <v>118.1</v>
      </c>
      <c r="E47" s="139">
        <f>ROUND(('фонд начисленной заработной'!E47/'среднесписочная численность'!E47/3)*1000,1)</f>
        <v>19774.099999999999</v>
      </c>
      <c r="F47" s="139">
        <f>ROUND(('фонд начисленной заработной'!F47/'среднесписочная численность'!F47/3)*1000,1)</f>
        <v>23874.1</v>
      </c>
      <c r="G47" s="140">
        <f t="shared" si="68"/>
        <v>120.7</v>
      </c>
      <c r="H47" s="139">
        <f>ROUND(('фонд начисленной заработной'!H47/'среднесписочная численность'!H47/12)*1000,1)</f>
        <v>21694.400000000001</v>
      </c>
      <c r="I47" s="140">
        <f t="shared" si="69"/>
        <v>104.2</v>
      </c>
      <c r="J47" s="139">
        <f>ROUND(('фонд начисленной заработной'!J47/'среднесписочная численность'!J47/12)*1000,1)</f>
        <v>23870.400000000001</v>
      </c>
      <c r="K47" s="140">
        <f t="shared" si="70"/>
        <v>110</v>
      </c>
      <c r="L47" s="139">
        <f>ROUND(('фонд начисленной заработной'!L47/'среднесписочная численность'!L47/12)*1000,1)</f>
        <v>26495.4</v>
      </c>
      <c r="M47" s="140">
        <f t="shared" si="71"/>
        <v>111</v>
      </c>
      <c r="N47" s="139">
        <f>ROUND(('фонд начисленной заработной'!N47/'среднесписочная численность'!N47/12)*1000,1)</f>
        <v>29675</v>
      </c>
      <c r="O47" s="140">
        <f t="shared" si="72"/>
        <v>112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" customHeight="1">
      <c r="A48" s="129" t="str">
        <f>'фонд начисленной заработной'!A48</f>
        <v>Редакция газеты "Слово народа"</v>
      </c>
      <c r="B48" s="131">
        <f>ROUND(('фонд начисленной заработной'!B48/'среднесписочная численность'!B48/12)*1000,1)</f>
        <v>17637</v>
      </c>
      <c r="C48" s="131">
        <f>ROUND(('фонд начисленной заработной'!C48/'среднесписочная численность'!C48/12)*1000,1)</f>
        <v>20827.5</v>
      </c>
      <c r="D48" s="122">
        <f t="shared" si="57"/>
        <v>118.1</v>
      </c>
      <c r="E48" s="131">
        <f>ROUND(('фонд начисленной заработной'!E48/'среднесписочная численность'!E48/3)*1000,1)</f>
        <v>19774.099999999999</v>
      </c>
      <c r="F48" s="131">
        <f>ROUND(('фонд начисленной заработной'!F48/'среднесписочная численность'!F48/3)*1000,1)</f>
        <v>23874.1</v>
      </c>
      <c r="G48" s="122">
        <f t="shared" si="68"/>
        <v>120.7</v>
      </c>
      <c r="H48" s="131">
        <f>ROUND(('фонд начисленной заработной'!H48/'среднесписочная численность'!H48/12)*1000,1)</f>
        <v>21694.400000000001</v>
      </c>
      <c r="I48" s="122">
        <f t="shared" si="69"/>
        <v>104.2</v>
      </c>
      <c r="J48" s="131">
        <f>ROUND(('фонд начисленной заработной'!J48/'среднесписочная численность'!J48/12)*1000,1)</f>
        <v>23870.400000000001</v>
      </c>
      <c r="K48" s="122">
        <f t="shared" si="70"/>
        <v>110</v>
      </c>
      <c r="L48" s="131">
        <f>ROUND(('фонд начисленной заработной'!L48/'среднесписочная численность'!L48/12)*1000,1)</f>
        <v>26495.4</v>
      </c>
      <c r="M48" s="122">
        <f t="shared" si="71"/>
        <v>111</v>
      </c>
      <c r="N48" s="131">
        <f>ROUND(('фонд начисленной заработной'!N48/'среднесписочная численность'!N48/12)*1000,1)</f>
        <v>29675</v>
      </c>
      <c r="O48" s="122">
        <f t="shared" si="72"/>
        <v>112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>
      <c r="A49" s="129" t="str">
        <f>'фонд начисленной заработной'!A49</f>
        <v>(наименование предприятия, организации)</v>
      </c>
      <c r="B49" s="131" t="e">
        <f>ROUND(('фонд начисленной заработной'!B49/'среднесписочная численность'!B49/12)*1000,1)</f>
        <v>#DIV/0!</v>
      </c>
      <c r="C49" s="131" t="e">
        <f>ROUND(('фонд начисленной заработной'!C49/'среднесписочная численность'!C49/12)*1000,1)</f>
        <v>#DIV/0!</v>
      </c>
      <c r="D49" s="122" t="e">
        <f t="shared" si="57"/>
        <v>#DIV/0!</v>
      </c>
      <c r="E49" s="131" t="e">
        <f>ROUND(('фонд начисленной заработной'!E49/'среднесписочная численность'!E49/3)*1000,1)</f>
        <v>#DIV/0!</v>
      </c>
      <c r="F49" s="131" t="e">
        <f>ROUND(('фонд начисленной заработной'!F49/'среднесписочная численность'!F49/3)*1000,1)</f>
        <v>#DIV/0!</v>
      </c>
      <c r="G49" s="122" t="e">
        <f t="shared" si="68"/>
        <v>#DIV/0!</v>
      </c>
      <c r="H49" s="131" t="e">
        <f>ROUND(('фонд начисленной заработной'!H49/'среднесписочная численность'!H49/12)*1000,1)</f>
        <v>#DIV/0!</v>
      </c>
      <c r="I49" s="122" t="e">
        <f t="shared" si="69"/>
        <v>#DIV/0!</v>
      </c>
      <c r="J49" s="131" t="e">
        <f>ROUND(('фонд начисленной заработной'!J49/'среднесписочная численность'!J49/12)*1000,1)</f>
        <v>#DIV/0!</v>
      </c>
      <c r="K49" s="122" t="e">
        <f t="shared" si="70"/>
        <v>#DIV/0!</v>
      </c>
      <c r="L49" s="131" t="e">
        <f>ROUND(('фонд начисленной заработной'!L49/'среднесписочная численность'!L49/12)*1000,1)</f>
        <v>#DIV/0!</v>
      </c>
      <c r="M49" s="122" t="e">
        <f t="shared" si="71"/>
        <v>#DIV/0!</v>
      </c>
      <c r="N49" s="131" t="e">
        <f>ROUND(('фонд начисленной заработной'!N49/'среднесписочная численность'!N49/12)*1000,1)</f>
        <v>#DIV/0!</v>
      </c>
      <c r="O49" s="122" t="e">
        <f t="shared" si="72"/>
        <v>#DIV/0!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>
      <c r="A50" s="138" t="s">
        <v>34</v>
      </c>
      <c r="B50" s="139" t="e">
        <f>ROUND(('фонд начисленной заработной'!B50/'среднесписочная численность'!B50/12)*1000,1)</f>
        <v>#DIV/0!</v>
      </c>
      <c r="C50" s="139" t="e">
        <f>ROUND(('фонд начисленной заработной'!C50/'среднесписочная численность'!C50/12)*1000,1)</f>
        <v>#DIV/0!</v>
      </c>
      <c r="D50" s="140" t="e">
        <f t="shared" si="57"/>
        <v>#DIV/0!</v>
      </c>
      <c r="E50" s="139" t="e">
        <f>ROUND(('фонд начисленной заработной'!E50/'среднесписочная численность'!E50/3)*1000,1)</f>
        <v>#DIV/0!</v>
      </c>
      <c r="F50" s="139" t="e">
        <f>ROUND(('фонд начисленной заработной'!F50/'среднесписочная численность'!F50/3)*1000,1)</f>
        <v>#DIV/0!</v>
      </c>
      <c r="G50" s="140" t="e">
        <f t="shared" si="68"/>
        <v>#DIV/0!</v>
      </c>
      <c r="H50" s="139" t="e">
        <f>ROUND(('фонд начисленной заработной'!H50/'среднесписочная численность'!H50/12)*1000,1)</f>
        <v>#DIV/0!</v>
      </c>
      <c r="I50" s="140" t="e">
        <f t="shared" si="69"/>
        <v>#DIV/0!</v>
      </c>
      <c r="J50" s="139" t="e">
        <f>ROUND(('фонд начисленной заработной'!J50/'среднесписочная численность'!J50/12)*1000,1)</f>
        <v>#DIV/0!</v>
      </c>
      <c r="K50" s="140" t="e">
        <f t="shared" si="70"/>
        <v>#DIV/0!</v>
      </c>
      <c r="L50" s="139" t="e">
        <f>ROUND(('фонд начисленной заработной'!L50/'среднесписочная численность'!L50/12)*1000,1)</f>
        <v>#DIV/0!</v>
      </c>
      <c r="M50" s="140" t="e">
        <f t="shared" si="71"/>
        <v>#DIV/0!</v>
      </c>
      <c r="N50" s="139" t="e">
        <f>ROUND(('фонд начисленной заработной'!N50/'среднесписочная численность'!N50/12)*1000,1)</f>
        <v>#DIV/0!</v>
      </c>
      <c r="O50" s="140" t="e">
        <f t="shared" si="72"/>
        <v>#DIV/0!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129" t="str">
        <f>'фонд начисленной заработной'!A51</f>
        <v>(наименование предприятия, организации)</v>
      </c>
      <c r="B51" s="131" t="e">
        <f>ROUND(('фонд начисленной заработной'!B51/'среднесписочная численность'!B51/12)*1000,1)</f>
        <v>#DIV/0!</v>
      </c>
      <c r="C51" s="131" t="e">
        <f>ROUND(('фонд начисленной заработной'!C51/'среднесписочная численность'!C51/12)*1000,1)</f>
        <v>#DIV/0!</v>
      </c>
      <c r="D51" s="122" t="e">
        <f t="shared" si="57"/>
        <v>#DIV/0!</v>
      </c>
      <c r="E51" s="131" t="e">
        <f>ROUND(('фонд начисленной заработной'!E51/'среднесписочная численность'!E51/3)*1000,1)</f>
        <v>#DIV/0!</v>
      </c>
      <c r="F51" s="131" t="e">
        <f>ROUND(('фонд начисленной заработной'!F51/'среднесписочная численность'!F51/3)*1000,1)</f>
        <v>#DIV/0!</v>
      </c>
      <c r="G51" s="122" t="e">
        <f t="shared" si="68"/>
        <v>#DIV/0!</v>
      </c>
      <c r="H51" s="131" t="e">
        <f>ROUND(('фонд начисленной заработной'!H51/'среднесписочная численность'!H51/12)*1000,1)</f>
        <v>#DIV/0!</v>
      </c>
      <c r="I51" s="122" t="e">
        <f t="shared" si="69"/>
        <v>#DIV/0!</v>
      </c>
      <c r="J51" s="131" t="e">
        <f>ROUND(('фонд начисленной заработной'!J51/'среднесписочная численность'!J51/12)*1000,1)</f>
        <v>#DIV/0!</v>
      </c>
      <c r="K51" s="122" t="e">
        <f t="shared" si="70"/>
        <v>#DIV/0!</v>
      </c>
      <c r="L51" s="131" t="e">
        <f>ROUND(('фонд начисленной заработной'!L51/'среднесписочная численность'!L51/12)*1000,1)</f>
        <v>#DIV/0!</v>
      </c>
      <c r="M51" s="122" t="e">
        <f t="shared" si="71"/>
        <v>#DIV/0!</v>
      </c>
      <c r="N51" s="131" t="e">
        <f>ROUND(('фонд начисленной заработной'!N51/'среднесписочная численность'!N51/12)*1000,1)</f>
        <v>#DIV/0!</v>
      </c>
      <c r="O51" s="122" t="e">
        <f t="shared" si="72"/>
        <v>#DIV/0!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6.5" customHeight="1">
      <c r="A52" s="129" t="str">
        <f>'фонд начисленной заработной'!A52</f>
        <v>(наименование предприятия, организации)</v>
      </c>
      <c r="B52" s="131" t="e">
        <f>ROUND(('фонд начисленной заработной'!B52/'среднесписочная численность'!B52/12)*1000,1)</f>
        <v>#DIV/0!</v>
      </c>
      <c r="C52" s="131" t="e">
        <f>ROUND(('фонд начисленной заработной'!C52/'среднесписочная численность'!C52/12)*1000,1)</f>
        <v>#DIV/0!</v>
      </c>
      <c r="D52" s="122" t="e">
        <f t="shared" si="57"/>
        <v>#DIV/0!</v>
      </c>
      <c r="E52" s="131" t="e">
        <f>ROUND(('фонд начисленной заработной'!E52/'среднесписочная численность'!E52/3)*1000,1)</f>
        <v>#DIV/0!</v>
      </c>
      <c r="F52" s="131" t="e">
        <f>ROUND(('фонд начисленной заработной'!F52/'среднесписочная численность'!F52/3)*1000,1)</f>
        <v>#DIV/0!</v>
      </c>
      <c r="G52" s="122" t="e">
        <f t="shared" si="68"/>
        <v>#DIV/0!</v>
      </c>
      <c r="H52" s="131" t="e">
        <f>ROUND(('фонд начисленной заработной'!H52/'среднесписочная численность'!H52/12)*1000,1)</f>
        <v>#DIV/0!</v>
      </c>
      <c r="I52" s="122" t="e">
        <f t="shared" si="69"/>
        <v>#DIV/0!</v>
      </c>
      <c r="J52" s="131" t="e">
        <f>ROUND(('фонд начисленной заработной'!J52/'среднесписочная численность'!J52/12)*1000,1)</f>
        <v>#DIV/0!</v>
      </c>
      <c r="K52" s="122" t="e">
        <f t="shared" si="70"/>
        <v>#DIV/0!</v>
      </c>
      <c r="L52" s="131" t="e">
        <f>ROUND(('фонд начисленной заработной'!L52/'среднесписочная численность'!L52/12)*1000,1)</f>
        <v>#DIV/0!</v>
      </c>
      <c r="M52" s="122" t="e">
        <f t="shared" si="71"/>
        <v>#DIV/0!</v>
      </c>
      <c r="N52" s="131" t="e">
        <f>ROUND(('фонд начисленной заработной'!N52/'среднесписочная численность'!N52/12)*1000,1)</f>
        <v>#DIV/0!</v>
      </c>
      <c r="O52" s="122" t="e">
        <f t="shared" si="72"/>
        <v>#DIV/0!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24.75">
      <c r="A53" s="138" t="s">
        <v>35</v>
      </c>
      <c r="B53" s="139" t="e">
        <f>ROUND(('фонд начисленной заработной'!B53/'среднесписочная численность'!B53/12)*1000,1)</f>
        <v>#DIV/0!</v>
      </c>
      <c r="C53" s="139" t="e">
        <f>ROUND(('фонд начисленной заработной'!C53/'среднесписочная численность'!C53/12)*1000,1)</f>
        <v>#DIV/0!</v>
      </c>
      <c r="D53" s="140" t="e">
        <f t="shared" si="57"/>
        <v>#DIV/0!</v>
      </c>
      <c r="E53" s="139" t="e">
        <f>ROUND(('фонд начисленной заработной'!E53/'среднесписочная численность'!E53/3)*1000,1)</f>
        <v>#DIV/0!</v>
      </c>
      <c r="F53" s="139" t="e">
        <f>ROUND(('фонд начисленной заработной'!F53/'среднесписочная численность'!F53/3)*1000,1)</f>
        <v>#DIV/0!</v>
      </c>
      <c r="G53" s="140" t="e">
        <f t="shared" si="68"/>
        <v>#DIV/0!</v>
      </c>
      <c r="H53" s="139" t="e">
        <f>ROUND(('фонд начисленной заработной'!H53/'среднесписочная численность'!H53/12)*1000,1)</f>
        <v>#DIV/0!</v>
      </c>
      <c r="I53" s="140" t="e">
        <f t="shared" si="69"/>
        <v>#DIV/0!</v>
      </c>
      <c r="J53" s="139" t="e">
        <f>ROUND(('фонд начисленной заработной'!J53/'среднесписочная численность'!J53/12)*1000,1)</f>
        <v>#DIV/0!</v>
      </c>
      <c r="K53" s="140" t="e">
        <f t="shared" si="70"/>
        <v>#DIV/0!</v>
      </c>
      <c r="L53" s="139" t="e">
        <f>ROUND(('фонд начисленной заработной'!L53/'среднесписочная численность'!L53/12)*1000,1)</f>
        <v>#DIV/0!</v>
      </c>
      <c r="M53" s="140" t="e">
        <f t="shared" si="71"/>
        <v>#DIV/0!</v>
      </c>
      <c r="N53" s="139" t="e">
        <f>ROUND(('фонд начисленной заработной'!N53/'среднесписочная численность'!N53/12)*1000,1)</f>
        <v>#DIV/0!</v>
      </c>
      <c r="O53" s="140" t="e">
        <f t="shared" si="72"/>
        <v>#DIV/0!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" customHeight="1">
      <c r="A54" s="129" t="str">
        <f>'фонд начисленной заработной'!A54</f>
        <v>(наименование предприятия, организации)</v>
      </c>
      <c r="B54" s="131" t="e">
        <f>ROUND(('фонд начисленной заработной'!B54/'среднесписочная численность'!B54/12)*1000,1)</f>
        <v>#DIV/0!</v>
      </c>
      <c r="C54" s="131" t="e">
        <f>ROUND(('фонд начисленной заработной'!C54/'среднесписочная численность'!C54/12)*1000,1)</f>
        <v>#DIV/0!</v>
      </c>
      <c r="D54" s="122" t="e">
        <f t="shared" si="57"/>
        <v>#DIV/0!</v>
      </c>
      <c r="E54" s="131" t="e">
        <f>ROUND(('фонд начисленной заработной'!E54/'среднесписочная численность'!E54/3)*1000,1)</f>
        <v>#DIV/0!</v>
      </c>
      <c r="F54" s="131" t="e">
        <f>ROUND(('фонд начисленной заработной'!F54/'среднесписочная численность'!F54/3)*1000,1)</f>
        <v>#DIV/0!</v>
      </c>
      <c r="G54" s="122" t="e">
        <f t="shared" si="68"/>
        <v>#DIV/0!</v>
      </c>
      <c r="H54" s="131" t="e">
        <f>ROUND(('фонд начисленной заработной'!H54/'среднесписочная численность'!H54/12)*1000,1)</f>
        <v>#DIV/0!</v>
      </c>
      <c r="I54" s="122" t="e">
        <f t="shared" si="69"/>
        <v>#DIV/0!</v>
      </c>
      <c r="J54" s="131" t="e">
        <f>ROUND(('фонд начисленной заработной'!J54/'среднесписочная численность'!J54/12)*1000,1)</f>
        <v>#DIV/0!</v>
      </c>
      <c r="K54" s="122" t="e">
        <f t="shared" si="70"/>
        <v>#DIV/0!</v>
      </c>
      <c r="L54" s="131" t="e">
        <f>ROUND(('фонд начисленной заработной'!L54/'среднесписочная численность'!L54/12)*1000,1)</f>
        <v>#DIV/0!</v>
      </c>
      <c r="M54" s="122" t="e">
        <f t="shared" si="71"/>
        <v>#DIV/0!</v>
      </c>
      <c r="N54" s="131" t="e">
        <f>ROUND(('фонд начисленной заработной'!N54/'среднесписочная численность'!N54/12)*1000,1)</f>
        <v>#DIV/0!</v>
      </c>
      <c r="O54" s="122" t="e">
        <f t="shared" si="72"/>
        <v>#DIV/0!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8" customHeight="1">
      <c r="A55" s="129" t="str">
        <f>'фонд начисленной заработной'!A55</f>
        <v>(наименование предприятия, организации)</v>
      </c>
      <c r="B55" s="131" t="e">
        <f>ROUND(('фонд начисленной заработной'!B55/'среднесписочная численность'!B55/12)*1000,1)</f>
        <v>#DIV/0!</v>
      </c>
      <c r="C55" s="131" t="e">
        <f>ROUND(('фонд начисленной заработной'!C55/'среднесписочная численность'!C55/12)*1000,1)</f>
        <v>#DIV/0!</v>
      </c>
      <c r="D55" s="122" t="e">
        <f t="shared" si="57"/>
        <v>#DIV/0!</v>
      </c>
      <c r="E55" s="131" t="e">
        <f>ROUND(('фонд начисленной заработной'!E55/'среднесписочная численность'!E55/3)*1000,1)</f>
        <v>#DIV/0!</v>
      </c>
      <c r="F55" s="131" t="e">
        <f>ROUND(('фонд начисленной заработной'!F55/'среднесписочная численность'!F55/3)*1000,1)</f>
        <v>#DIV/0!</v>
      </c>
      <c r="G55" s="122" t="e">
        <f t="shared" si="68"/>
        <v>#DIV/0!</v>
      </c>
      <c r="H55" s="131" t="e">
        <f>ROUND(('фонд начисленной заработной'!H55/'среднесписочная численность'!H55/12)*1000,1)</f>
        <v>#DIV/0!</v>
      </c>
      <c r="I55" s="122" t="e">
        <f t="shared" si="69"/>
        <v>#DIV/0!</v>
      </c>
      <c r="J55" s="131" t="e">
        <f>ROUND(('фонд начисленной заработной'!J55/'среднесписочная численность'!J55/12)*1000,1)</f>
        <v>#DIV/0!</v>
      </c>
      <c r="K55" s="122" t="e">
        <f t="shared" si="70"/>
        <v>#DIV/0!</v>
      </c>
      <c r="L55" s="131" t="e">
        <f>ROUND(('фонд начисленной заработной'!L55/'среднесписочная численность'!L55/12)*1000,1)</f>
        <v>#DIV/0!</v>
      </c>
      <c r="M55" s="122" t="e">
        <f t="shared" si="71"/>
        <v>#DIV/0!</v>
      </c>
      <c r="N55" s="131" t="e">
        <f>ROUND(('фонд начисленной заработной'!N55/'среднесписочная численность'!N55/12)*1000,1)</f>
        <v>#DIV/0!</v>
      </c>
      <c r="O55" s="122" t="e">
        <f t="shared" si="72"/>
        <v>#DIV/0!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36.75">
      <c r="A56" s="138" t="s">
        <v>36</v>
      </c>
      <c r="B56" s="139" t="e">
        <f>ROUND(('фонд начисленной заработной'!B56/'среднесписочная численность'!B56/12)*1000,1)</f>
        <v>#DIV/0!</v>
      </c>
      <c r="C56" s="139" t="e">
        <f>ROUND(('фонд начисленной заработной'!C56/'среднесписочная численность'!C56/12)*1000,1)</f>
        <v>#DIV/0!</v>
      </c>
      <c r="D56" s="140" t="e">
        <f t="shared" si="57"/>
        <v>#DIV/0!</v>
      </c>
      <c r="E56" s="139" t="e">
        <f>ROUND(('фонд начисленной заработной'!E56/'среднесписочная численность'!E56/3)*1000,1)</f>
        <v>#DIV/0!</v>
      </c>
      <c r="F56" s="139" t="e">
        <f>ROUND(('фонд начисленной заработной'!F56/'среднесписочная численность'!F56/3)*1000,1)</f>
        <v>#DIV/0!</v>
      </c>
      <c r="G56" s="140" t="e">
        <f t="shared" si="68"/>
        <v>#DIV/0!</v>
      </c>
      <c r="H56" s="139" t="e">
        <f>ROUND(('фонд начисленной заработной'!H56/'среднесписочная численность'!H56/12)*1000,1)</f>
        <v>#DIV/0!</v>
      </c>
      <c r="I56" s="140" t="e">
        <f t="shared" si="69"/>
        <v>#DIV/0!</v>
      </c>
      <c r="J56" s="139" t="e">
        <f>ROUND(('фонд начисленной заработной'!J56/'среднесписочная численность'!J56/12)*1000,1)</f>
        <v>#DIV/0!</v>
      </c>
      <c r="K56" s="140" t="e">
        <f t="shared" si="70"/>
        <v>#DIV/0!</v>
      </c>
      <c r="L56" s="139" t="e">
        <f>ROUND(('фонд начисленной заработной'!L56/'среднесписочная численность'!L56/12)*1000,1)</f>
        <v>#DIV/0!</v>
      </c>
      <c r="M56" s="140" t="e">
        <f t="shared" si="71"/>
        <v>#DIV/0!</v>
      </c>
      <c r="N56" s="139" t="e">
        <f>ROUND(('фонд начисленной заработной'!N56/'среднесписочная численность'!N56/12)*1000,1)</f>
        <v>#DIV/0!</v>
      </c>
      <c r="O56" s="140" t="e">
        <f t="shared" si="72"/>
        <v>#DIV/0!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" customHeight="1">
      <c r="A57" s="129" t="str">
        <f>'фонд начисленной заработной'!A57</f>
        <v>(наименование предприятия, организации)</v>
      </c>
      <c r="B57" s="131" t="e">
        <f>ROUND(('фонд начисленной заработной'!B57/'среднесписочная численность'!B57/12)*1000,1)</f>
        <v>#DIV/0!</v>
      </c>
      <c r="C57" s="131" t="e">
        <f>ROUND(('фонд начисленной заработной'!C57/'среднесписочная численность'!C57/12)*1000,1)</f>
        <v>#DIV/0!</v>
      </c>
      <c r="D57" s="122" t="e">
        <f t="shared" si="57"/>
        <v>#DIV/0!</v>
      </c>
      <c r="E57" s="131" t="e">
        <f>ROUND(('фонд начисленной заработной'!E57/'среднесписочная численность'!E57/3)*1000,1)</f>
        <v>#DIV/0!</v>
      </c>
      <c r="F57" s="131" t="e">
        <f>ROUND(('фонд начисленной заработной'!F57/'среднесписочная численность'!F57/3)*1000,1)</f>
        <v>#DIV/0!</v>
      </c>
      <c r="G57" s="122" t="e">
        <f t="shared" si="68"/>
        <v>#DIV/0!</v>
      </c>
      <c r="H57" s="131" t="e">
        <f>ROUND(('фонд начисленной заработной'!H57/'среднесписочная численность'!H57/12)*1000,1)</f>
        <v>#DIV/0!</v>
      </c>
      <c r="I57" s="122" t="e">
        <f t="shared" si="69"/>
        <v>#DIV/0!</v>
      </c>
      <c r="J57" s="131" t="e">
        <f>ROUND(('фонд начисленной заработной'!J57/'среднесписочная численность'!J57/12)*1000,1)</f>
        <v>#DIV/0!</v>
      </c>
      <c r="K57" s="122" t="e">
        <f t="shared" si="70"/>
        <v>#DIV/0!</v>
      </c>
      <c r="L57" s="131" t="e">
        <f>ROUND(('фонд начисленной заработной'!L57/'среднесписочная численность'!L57/12)*1000,1)</f>
        <v>#DIV/0!</v>
      </c>
      <c r="M57" s="122" t="e">
        <f t="shared" si="71"/>
        <v>#DIV/0!</v>
      </c>
      <c r="N57" s="131" t="e">
        <f>ROUND(('фонд начисленной заработной'!N57/'среднесписочная численность'!N57/12)*1000,1)</f>
        <v>#DIV/0!</v>
      </c>
      <c r="O57" s="122" t="e">
        <f t="shared" si="72"/>
        <v>#DIV/0!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6.5" customHeight="1">
      <c r="A58" s="129" t="str">
        <f>'фонд начисленной заработной'!A58</f>
        <v>(наименование предприятия, организации)</v>
      </c>
      <c r="B58" s="131" t="e">
        <f>ROUND(('фонд начисленной заработной'!B58/'среднесписочная численность'!B58/12)*1000,1)</f>
        <v>#DIV/0!</v>
      </c>
      <c r="C58" s="131" t="e">
        <f>ROUND(('фонд начисленной заработной'!C58/'среднесписочная численность'!C58/12)*1000,1)</f>
        <v>#DIV/0!</v>
      </c>
      <c r="D58" s="122" t="e">
        <f t="shared" si="57"/>
        <v>#DIV/0!</v>
      </c>
      <c r="E58" s="131" t="e">
        <f>ROUND(('фонд начисленной заработной'!E58/'среднесписочная численность'!E58/3)*1000,1)</f>
        <v>#DIV/0!</v>
      </c>
      <c r="F58" s="131" t="e">
        <f>ROUND(('фонд начисленной заработной'!F58/'среднесписочная численность'!F58/3)*1000,1)</f>
        <v>#DIV/0!</v>
      </c>
      <c r="G58" s="122" t="e">
        <f t="shared" si="68"/>
        <v>#DIV/0!</v>
      </c>
      <c r="H58" s="131" t="e">
        <f>ROUND(('фонд начисленной заработной'!H58/'среднесписочная численность'!H58/12)*1000,1)</f>
        <v>#DIV/0!</v>
      </c>
      <c r="I58" s="122" t="e">
        <f t="shared" si="69"/>
        <v>#DIV/0!</v>
      </c>
      <c r="J58" s="131" t="e">
        <f>ROUND(('фонд начисленной заработной'!J58/'среднесписочная численность'!J58/12)*1000,1)</f>
        <v>#DIV/0!</v>
      </c>
      <c r="K58" s="122" t="e">
        <f t="shared" si="70"/>
        <v>#DIV/0!</v>
      </c>
      <c r="L58" s="131" t="e">
        <f>ROUND(('фонд начисленной заработной'!L58/'среднесписочная численность'!L58/12)*1000,1)</f>
        <v>#DIV/0!</v>
      </c>
      <c r="M58" s="122" t="e">
        <f t="shared" si="71"/>
        <v>#DIV/0!</v>
      </c>
      <c r="N58" s="131" t="e">
        <f>ROUND(('фонд начисленной заработной'!N58/'среднесписочная численность'!N58/12)*1000,1)</f>
        <v>#DIV/0!</v>
      </c>
      <c r="O58" s="122" t="e">
        <f t="shared" si="72"/>
        <v>#DIV/0!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24.75">
      <c r="A59" s="138" t="s">
        <v>3</v>
      </c>
      <c r="B59" s="139" t="e">
        <f>ROUND(('фонд начисленной заработной'!B59/'среднесписочная численность'!B59/12)*1000,1)</f>
        <v>#DIV/0!</v>
      </c>
      <c r="C59" s="139" t="e">
        <f>ROUND(('фонд начисленной заработной'!C59/'среднесписочная численность'!C59/12)*1000,1)</f>
        <v>#DIV/0!</v>
      </c>
      <c r="D59" s="140" t="e">
        <f t="shared" si="57"/>
        <v>#DIV/0!</v>
      </c>
      <c r="E59" s="139" t="e">
        <f>ROUND(('фонд начисленной заработной'!E59/'среднесписочная численность'!E59/3)*1000,1)</f>
        <v>#DIV/0!</v>
      </c>
      <c r="F59" s="139" t="e">
        <f>ROUND(('фонд начисленной заработной'!F59/'среднесписочная численность'!F59/3)*1000,1)</f>
        <v>#DIV/0!</v>
      </c>
      <c r="G59" s="140" t="e">
        <f t="shared" si="68"/>
        <v>#DIV/0!</v>
      </c>
      <c r="H59" s="139" t="e">
        <f>ROUND(('фонд начисленной заработной'!H59/'среднесписочная численность'!H59/12)*1000,1)</f>
        <v>#DIV/0!</v>
      </c>
      <c r="I59" s="140" t="e">
        <f t="shared" si="69"/>
        <v>#DIV/0!</v>
      </c>
      <c r="J59" s="139" t="e">
        <f>ROUND(('фонд начисленной заработной'!J59/'среднесписочная численность'!J59/12)*1000,1)</f>
        <v>#DIV/0!</v>
      </c>
      <c r="K59" s="140" t="e">
        <f t="shared" si="70"/>
        <v>#DIV/0!</v>
      </c>
      <c r="L59" s="139" t="e">
        <f>ROUND(('фонд начисленной заработной'!L59/'среднесписочная численность'!L59/12)*1000,1)</f>
        <v>#DIV/0!</v>
      </c>
      <c r="M59" s="140" t="e">
        <f t="shared" si="71"/>
        <v>#DIV/0!</v>
      </c>
      <c r="N59" s="139" t="e">
        <f>ROUND(('фонд начисленной заработной'!N59/'среднесписочная численность'!N59/12)*1000,1)</f>
        <v>#DIV/0!</v>
      </c>
      <c r="O59" s="140" t="e">
        <f t="shared" si="72"/>
        <v>#DIV/0!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7.25" customHeight="1">
      <c r="A60" s="129" t="str">
        <f>'фонд начисленной заработной'!A60</f>
        <v>(наименование предприятия, организации)</v>
      </c>
      <c r="B60" s="131" t="e">
        <f>ROUND(('фонд начисленной заработной'!B60/'среднесписочная численность'!B60/12)*1000,1)</f>
        <v>#DIV/0!</v>
      </c>
      <c r="C60" s="131" t="e">
        <f>ROUND(('фонд начисленной заработной'!C60/'среднесписочная численность'!C60/12)*1000,1)</f>
        <v>#DIV/0!</v>
      </c>
      <c r="D60" s="122" t="e">
        <f t="shared" si="57"/>
        <v>#DIV/0!</v>
      </c>
      <c r="E60" s="131" t="e">
        <f>ROUND(('фонд начисленной заработной'!E60/'среднесписочная численность'!E60/3)*1000,1)</f>
        <v>#DIV/0!</v>
      </c>
      <c r="F60" s="131" t="e">
        <f>ROUND(('фонд начисленной заработной'!F60/'среднесписочная численность'!F60/3)*1000,1)</f>
        <v>#DIV/0!</v>
      </c>
      <c r="G60" s="122" t="e">
        <f t="shared" si="68"/>
        <v>#DIV/0!</v>
      </c>
      <c r="H60" s="131" t="e">
        <f>ROUND(('фонд начисленной заработной'!H60/'среднесписочная численность'!H60/12)*1000,1)</f>
        <v>#DIV/0!</v>
      </c>
      <c r="I60" s="122" t="e">
        <f t="shared" si="69"/>
        <v>#DIV/0!</v>
      </c>
      <c r="J60" s="131" t="e">
        <f>ROUND(('фонд начисленной заработной'!J60/'среднесписочная численность'!J60/12)*1000,1)</f>
        <v>#DIV/0!</v>
      </c>
      <c r="K60" s="122" t="e">
        <f t="shared" si="70"/>
        <v>#DIV/0!</v>
      </c>
      <c r="L60" s="131" t="e">
        <f>ROUND(('фонд начисленной заработной'!L60/'среднесписочная численность'!L60/12)*1000,1)</f>
        <v>#DIV/0!</v>
      </c>
      <c r="M60" s="122" t="e">
        <f t="shared" si="71"/>
        <v>#DIV/0!</v>
      </c>
      <c r="N60" s="131" t="e">
        <f>ROUND(('фонд начисленной заработной'!N60/'среднесписочная численность'!N60/12)*1000,1)</f>
        <v>#DIV/0!</v>
      </c>
      <c r="O60" s="122" t="e">
        <f t="shared" si="72"/>
        <v>#DIV/0!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4.25" customHeight="1">
      <c r="A61" s="129" t="str">
        <f>'фонд начисленной заработной'!A61</f>
        <v>(наименование предприятия, организации)</v>
      </c>
      <c r="B61" s="131" t="e">
        <f>ROUND(('фонд начисленной заработной'!B61/'среднесписочная численность'!B61/12)*1000,1)</f>
        <v>#DIV/0!</v>
      </c>
      <c r="C61" s="131" t="e">
        <f>ROUND(('фонд начисленной заработной'!C61/'среднесписочная численность'!C61/12)*1000,1)</f>
        <v>#DIV/0!</v>
      </c>
      <c r="D61" s="122" t="e">
        <f t="shared" si="57"/>
        <v>#DIV/0!</v>
      </c>
      <c r="E61" s="131" t="e">
        <f>ROUND(('фонд начисленной заработной'!E61/'среднесписочная численность'!E61/3)*1000,1)</f>
        <v>#DIV/0!</v>
      </c>
      <c r="F61" s="131" t="e">
        <f>ROUND(('фонд начисленной заработной'!F61/'среднесписочная численность'!F61/3)*1000,1)</f>
        <v>#DIV/0!</v>
      </c>
      <c r="G61" s="122" t="e">
        <f t="shared" si="68"/>
        <v>#DIV/0!</v>
      </c>
      <c r="H61" s="131" t="e">
        <f>ROUND(('фонд начисленной заработной'!H61/'среднесписочная численность'!H61/12)*1000,1)</f>
        <v>#DIV/0!</v>
      </c>
      <c r="I61" s="122" t="e">
        <f t="shared" si="69"/>
        <v>#DIV/0!</v>
      </c>
      <c r="J61" s="131" t="e">
        <f>ROUND(('фонд начисленной заработной'!J61/'среднесписочная численность'!J61/12)*1000,1)</f>
        <v>#DIV/0!</v>
      </c>
      <c r="K61" s="122" t="e">
        <f t="shared" si="70"/>
        <v>#DIV/0!</v>
      </c>
      <c r="L61" s="131" t="e">
        <f>ROUND(('фонд начисленной заработной'!L61/'среднесписочная численность'!L61/12)*1000,1)</f>
        <v>#DIV/0!</v>
      </c>
      <c r="M61" s="122" t="e">
        <f t="shared" si="71"/>
        <v>#DIV/0!</v>
      </c>
      <c r="N61" s="131" t="e">
        <f>ROUND(('фонд начисленной заработной'!N61/'среднесписочная численность'!N61/12)*1000,1)</f>
        <v>#DIV/0!</v>
      </c>
      <c r="O61" s="122" t="e">
        <f t="shared" si="72"/>
        <v>#DIV/0!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25.5" customHeight="1">
      <c r="A62" s="138" t="s">
        <v>37</v>
      </c>
      <c r="B62" s="139" t="e">
        <f>ROUND(('фонд начисленной заработной'!B62/'среднесписочная численность'!B62/12)*1000,1)</f>
        <v>#DIV/0!</v>
      </c>
      <c r="C62" s="139" t="e">
        <f>ROUND(('фонд начисленной заработной'!C62/'среднесписочная численность'!C62/12)*1000,1)</f>
        <v>#DIV/0!</v>
      </c>
      <c r="D62" s="140" t="e">
        <f t="shared" si="57"/>
        <v>#DIV/0!</v>
      </c>
      <c r="E62" s="139" t="e">
        <f>ROUND(('фонд начисленной заработной'!E62/'среднесписочная численность'!E62/3)*1000,1)</f>
        <v>#DIV/0!</v>
      </c>
      <c r="F62" s="139" t="e">
        <f>ROUND(('фонд начисленной заработной'!F62/'среднесписочная численность'!F62/3)*1000,1)</f>
        <v>#DIV/0!</v>
      </c>
      <c r="G62" s="140" t="e">
        <f t="shared" si="68"/>
        <v>#DIV/0!</v>
      </c>
      <c r="H62" s="139" t="e">
        <f>ROUND(('фонд начисленной заработной'!H62/'среднесписочная численность'!H62/12)*1000,1)</f>
        <v>#DIV/0!</v>
      </c>
      <c r="I62" s="140" t="e">
        <f t="shared" si="69"/>
        <v>#DIV/0!</v>
      </c>
      <c r="J62" s="139" t="e">
        <f>ROUND(('фонд начисленной заработной'!J62/'среднесписочная численность'!J62/12)*1000,1)</f>
        <v>#DIV/0!</v>
      </c>
      <c r="K62" s="140" t="e">
        <f t="shared" si="70"/>
        <v>#DIV/0!</v>
      </c>
      <c r="L62" s="139" t="e">
        <f>ROUND(('фонд начисленной заработной'!L62/'среднесписочная численность'!L62/12)*1000,1)</f>
        <v>#DIV/0!</v>
      </c>
      <c r="M62" s="140" t="e">
        <f t="shared" si="71"/>
        <v>#DIV/0!</v>
      </c>
      <c r="N62" s="139" t="e">
        <f>ROUND(('фонд начисленной заработной'!N62/'среднесписочная численность'!N62/12)*1000,1)</f>
        <v>#DIV/0!</v>
      </c>
      <c r="O62" s="140" t="e">
        <f t="shared" si="72"/>
        <v>#DIV/0!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129" t="str">
        <f>'фонд начисленной заработной'!A63</f>
        <v>(наименование предприятия, организации)</v>
      </c>
      <c r="B63" s="131" t="e">
        <f>ROUND(('фонд начисленной заработной'!B63/'среднесписочная численность'!B63/12)*1000,1)</f>
        <v>#DIV/0!</v>
      </c>
      <c r="C63" s="131" t="e">
        <f>ROUND(('фонд начисленной заработной'!C63/'среднесписочная численность'!C63/12)*1000,1)</f>
        <v>#DIV/0!</v>
      </c>
      <c r="D63" s="122" t="e">
        <f t="shared" si="57"/>
        <v>#DIV/0!</v>
      </c>
      <c r="E63" s="131" t="e">
        <f>ROUND(('фонд начисленной заработной'!E63/'среднесписочная численность'!E63/3)*1000,1)</f>
        <v>#DIV/0!</v>
      </c>
      <c r="F63" s="131" t="e">
        <f>ROUND(('фонд начисленной заработной'!F63/'среднесписочная численность'!F63/3)*1000,1)</f>
        <v>#DIV/0!</v>
      </c>
      <c r="G63" s="122" t="e">
        <f t="shared" si="68"/>
        <v>#DIV/0!</v>
      </c>
      <c r="H63" s="131" t="e">
        <f>ROUND(('фонд начисленной заработной'!H63/'среднесписочная численность'!H63/12)*1000,1)</f>
        <v>#DIV/0!</v>
      </c>
      <c r="I63" s="122" t="e">
        <f t="shared" si="69"/>
        <v>#DIV/0!</v>
      </c>
      <c r="J63" s="131" t="e">
        <f>ROUND(('фонд начисленной заработной'!J63/'среднесписочная численность'!J63/12)*1000,1)</f>
        <v>#DIV/0!</v>
      </c>
      <c r="K63" s="122" t="e">
        <f t="shared" si="70"/>
        <v>#DIV/0!</v>
      </c>
      <c r="L63" s="131" t="e">
        <f>ROUND(('фонд начисленной заработной'!L63/'среднесписочная численность'!L63/12)*1000,1)</f>
        <v>#DIV/0!</v>
      </c>
      <c r="M63" s="122" t="e">
        <f t="shared" si="71"/>
        <v>#DIV/0!</v>
      </c>
      <c r="N63" s="131" t="e">
        <f>ROUND(('фонд начисленной заработной'!N63/'среднесписочная численность'!N63/12)*1000,1)</f>
        <v>#DIV/0!</v>
      </c>
      <c r="O63" s="122" t="e">
        <f t="shared" si="72"/>
        <v>#DIV/0!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3.5" customHeight="1">
      <c r="A64" s="129" t="str">
        <f>'фонд начисленной заработной'!A64</f>
        <v>(наименование предприятия, организации)</v>
      </c>
      <c r="B64" s="131" t="e">
        <f>ROUND(('фонд начисленной заработной'!B64/'среднесписочная численность'!B64/12)*1000,1)</f>
        <v>#DIV/0!</v>
      </c>
      <c r="C64" s="131" t="e">
        <f>ROUND(('фонд начисленной заработной'!C64/'среднесписочная численность'!C64/12)*1000,1)</f>
        <v>#DIV/0!</v>
      </c>
      <c r="D64" s="122" t="e">
        <f t="shared" si="57"/>
        <v>#DIV/0!</v>
      </c>
      <c r="E64" s="131" t="e">
        <f>ROUND(('фонд начисленной заработной'!E64/'среднесписочная численность'!E64/3)*1000,1)</f>
        <v>#DIV/0!</v>
      </c>
      <c r="F64" s="131" t="e">
        <f>ROUND(('фонд начисленной заработной'!F64/'среднесписочная численность'!F64/3)*1000,1)</f>
        <v>#DIV/0!</v>
      </c>
      <c r="G64" s="122" t="e">
        <f t="shared" si="68"/>
        <v>#DIV/0!</v>
      </c>
      <c r="H64" s="131" t="e">
        <f>ROUND(('фонд начисленной заработной'!H64/'среднесписочная численность'!H64/12)*1000,1)</f>
        <v>#DIV/0!</v>
      </c>
      <c r="I64" s="122" t="e">
        <f t="shared" si="69"/>
        <v>#DIV/0!</v>
      </c>
      <c r="J64" s="131" t="e">
        <f>ROUND(('фонд начисленной заработной'!J64/'среднесписочная численность'!J64/12)*1000,1)</f>
        <v>#DIV/0!</v>
      </c>
      <c r="K64" s="122" t="e">
        <f t="shared" si="70"/>
        <v>#DIV/0!</v>
      </c>
      <c r="L64" s="131" t="e">
        <f>ROUND(('фонд начисленной заработной'!L64/'среднесписочная численность'!L64/12)*1000,1)</f>
        <v>#DIV/0!</v>
      </c>
      <c r="M64" s="122" t="e">
        <f t="shared" si="71"/>
        <v>#DIV/0!</v>
      </c>
      <c r="N64" s="131" t="e">
        <f>ROUND(('фонд начисленной заработной'!N64/'среднесписочная численность'!N64/12)*1000,1)</f>
        <v>#DIV/0!</v>
      </c>
      <c r="O64" s="122" t="e">
        <f t="shared" si="72"/>
        <v>#DIV/0!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>
      <c r="A65" s="138" t="s">
        <v>38</v>
      </c>
      <c r="B65" s="139" t="e">
        <f>ROUND(('фонд начисленной заработной'!B65/'среднесписочная численность'!B65/12)*1000,1)</f>
        <v>#DIV/0!</v>
      </c>
      <c r="C65" s="139" t="e">
        <f>ROUND(('фонд начисленной заработной'!C65/'среднесписочная численность'!C65/12)*1000,1)</f>
        <v>#DIV/0!</v>
      </c>
      <c r="D65" s="140" t="e">
        <f t="shared" si="57"/>
        <v>#DIV/0!</v>
      </c>
      <c r="E65" s="139" t="e">
        <f>ROUND(('фонд начисленной заработной'!E65/'среднесписочная численность'!E65/3)*1000,1)</f>
        <v>#DIV/0!</v>
      </c>
      <c r="F65" s="139" t="e">
        <f>ROUND(('фонд начисленной заработной'!F65/'среднесписочная численность'!F65/3)*1000,1)</f>
        <v>#DIV/0!</v>
      </c>
      <c r="G65" s="140" t="e">
        <f t="shared" si="68"/>
        <v>#DIV/0!</v>
      </c>
      <c r="H65" s="139" t="e">
        <f>ROUND(('фонд начисленной заработной'!H65/'среднесписочная численность'!H65/12)*1000,1)</f>
        <v>#DIV/0!</v>
      </c>
      <c r="I65" s="140" t="e">
        <f t="shared" si="69"/>
        <v>#DIV/0!</v>
      </c>
      <c r="J65" s="139" t="e">
        <f>ROUND(('фонд начисленной заработной'!J65/'среднесписочная численность'!J65/12)*1000,1)</f>
        <v>#DIV/0!</v>
      </c>
      <c r="K65" s="140" t="e">
        <f t="shared" si="70"/>
        <v>#DIV/0!</v>
      </c>
      <c r="L65" s="139" t="e">
        <f>ROUND(('фонд начисленной заработной'!L65/'среднесписочная численность'!L65/12)*1000,1)</f>
        <v>#DIV/0!</v>
      </c>
      <c r="M65" s="140" t="e">
        <f t="shared" si="71"/>
        <v>#DIV/0!</v>
      </c>
      <c r="N65" s="139" t="e">
        <f>ROUND(('фонд начисленной заработной'!N65/'среднесписочная численность'!N65/12)*1000,1)</f>
        <v>#DIV/0!</v>
      </c>
      <c r="O65" s="140" t="e">
        <f t="shared" si="72"/>
        <v>#DIV/0!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129" t="str">
        <f>'фонд начисленной заработной'!A66</f>
        <v>(наименование предприятия, организации)</v>
      </c>
      <c r="B66" s="131" t="e">
        <f>ROUND(('фонд начисленной заработной'!B66/'среднесписочная численность'!B66/12)*1000,1)</f>
        <v>#DIV/0!</v>
      </c>
      <c r="C66" s="131" t="e">
        <f>ROUND(('фонд начисленной заработной'!C66/'среднесписочная численность'!C66/12)*1000,1)</f>
        <v>#DIV/0!</v>
      </c>
      <c r="D66" s="122" t="e">
        <f t="shared" si="57"/>
        <v>#DIV/0!</v>
      </c>
      <c r="E66" s="131" t="e">
        <f>ROUND(('фонд начисленной заработной'!E66/'среднесписочная численность'!E66/3)*1000,1)</f>
        <v>#DIV/0!</v>
      </c>
      <c r="F66" s="131" t="e">
        <f>ROUND(('фонд начисленной заработной'!F66/'среднесписочная численность'!F66/3)*1000,1)</f>
        <v>#DIV/0!</v>
      </c>
      <c r="G66" s="122" t="e">
        <f t="shared" si="68"/>
        <v>#DIV/0!</v>
      </c>
      <c r="H66" s="131" t="e">
        <f>ROUND(('фонд начисленной заработной'!H66/'среднесписочная численность'!H66/12)*1000,1)</f>
        <v>#DIV/0!</v>
      </c>
      <c r="I66" s="122" t="e">
        <f t="shared" si="69"/>
        <v>#DIV/0!</v>
      </c>
      <c r="J66" s="131" t="e">
        <f>ROUND(('фонд начисленной заработной'!J66/'среднесписочная численность'!J66/12)*1000,1)</f>
        <v>#DIV/0!</v>
      </c>
      <c r="K66" s="122" t="e">
        <f t="shared" si="70"/>
        <v>#DIV/0!</v>
      </c>
      <c r="L66" s="131" t="e">
        <f>ROUND(('фонд начисленной заработной'!L66/'среднесписочная численность'!L66/12)*1000,1)</f>
        <v>#DIV/0!</v>
      </c>
      <c r="M66" s="122" t="e">
        <f t="shared" si="71"/>
        <v>#DIV/0!</v>
      </c>
      <c r="N66" s="131" t="e">
        <f>ROUND(('фонд начисленной заработной'!N66/'среднесписочная численность'!N66/12)*1000,1)</f>
        <v>#DIV/0!</v>
      </c>
      <c r="O66" s="122" t="e">
        <f t="shared" si="72"/>
        <v>#DIV/0!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8" customHeight="1">
      <c r="A67" s="129" t="str">
        <f>'фонд начисленной заработной'!A67</f>
        <v>(наименование предприятия, организации)</v>
      </c>
      <c r="B67" s="131" t="e">
        <f>ROUND(('фонд начисленной заработной'!B67/'среднесписочная численность'!B67/12)*1000,1)</f>
        <v>#DIV/0!</v>
      </c>
      <c r="C67" s="131" t="e">
        <f>ROUND(('фонд начисленной заработной'!C67/'среднесписочная численность'!C67/12)*1000,1)</f>
        <v>#DIV/0!</v>
      </c>
      <c r="D67" s="122" t="e">
        <f t="shared" si="57"/>
        <v>#DIV/0!</v>
      </c>
      <c r="E67" s="131" t="e">
        <f>ROUND(('фонд начисленной заработной'!E67/'среднесписочная численность'!E67/3)*1000,1)</f>
        <v>#DIV/0!</v>
      </c>
      <c r="F67" s="131" t="e">
        <f>ROUND(('фонд начисленной заработной'!F67/'среднесписочная численность'!F67/3)*1000,1)</f>
        <v>#DIV/0!</v>
      </c>
      <c r="G67" s="122" t="e">
        <f t="shared" si="68"/>
        <v>#DIV/0!</v>
      </c>
      <c r="H67" s="131" t="e">
        <f>ROUND(('фонд начисленной заработной'!H67/'среднесписочная численность'!H67/12)*1000,1)</f>
        <v>#DIV/0!</v>
      </c>
      <c r="I67" s="122" t="e">
        <f t="shared" si="69"/>
        <v>#DIV/0!</v>
      </c>
      <c r="J67" s="131" t="e">
        <f>ROUND(('фонд начисленной заработной'!J67/'среднесписочная численность'!J67/12)*1000,1)</f>
        <v>#DIV/0!</v>
      </c>
      <c r="K67" s="122" t="e">
        <f t="shared" si="70"/>
        <v>#DIV/0!</v>
      </c>
      <c r="L67" s="131" t="e">
        <f>ROUND(('фонд начисленной заработной'!L67/'среднесписочная численность'!L67/12)*1000,1)</f>
        <v>#DIV/0!</v>
      </c>
      <c r="M67" s="122" t="e">
        <f t="shared" si="71"/>
        <v>#DIV/0!</v>
      </c>
      <c r="N67" s="131" t="e">
        <f>ROUND(('фонд начисленной заработной'!N67/'среднесписочная численность'!N67/12)*1000,1)</f>
        <v>#DIV/0!</v>
      </c>
      <c r="O67" s="122" t="e">
        <f t="shared" si="72"/>
        <v>#DIV/0!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24.75">
      <c r="A68" s="138" t="s">
        <v>39</v>
      </c>
      <c r="B68" s="139" t="e">
        <f>ROUND(('фонд начисленной заработной'!B68/'среднесписочная численность'!B68/12)*1000,1)</f>
        <v>#DIV/0!</v>
      </c>
      <c r="C68" s="139" t="e">
        <f>ROUND(('фонд начисленной заработной'!C68/'среднесписочная численность'!C68/12)*1000,1)</f>
        <v>#DIV/0!</v>
      </c>
      <c r="D68" s="140" t="e">
        <f t="shared" si="57"/>
        <v>#DIV/0!</v>
      </c>
      <c r="E68" s="139" t="e">
        <f>ROUND(('фонд начисленной заработной'!E68/'среднесписочная численность'!E68/3)*1000,1)</f>
        <v>#DIV/0!</v>
      </c>
      <c r="F68" s="139" t="e">
        <f>ROUND(('фонд начисленной заработной'!F68/'среднесписочная численность'!F68/3)*1000,1)</f>
        <v>#DIV/0!</v>
      </c>
      <c r="G68" s="140" t="e">
        <f t="shared" si="68"/>
        <v>#DIV/0!</v>
      </c>
      <c r="H68" s="139" t="e">
        <f>ROUND(('фонд начисленной заработной'!H68/'среднесписочная численность'!H68/12)*1000,1)</f>
        <v>#DIV/0!</v>
      </c>
      <c r="I68" s="140" t="e">
        <f t="shared" si="69"/>
        <v>#DIV/0!</v>
      </c>
      <c r="J68" s="139" t="e">
        <f>ROUND(('фонд начисленной заработной'!J68/'среднесписочная численность'!J68/12)*1000,1)</f>
        <v>#DIV/0!</v>
      </c>
      <c r="K68" s="140" t="e">
        <f t="shared" si="70"/>
        <v>#DIV/0!</v>
      </c>
      <c r="L68" s="139" t="e">
        <f>ROUND(('фонд начисленной заработной'!L68/'среднесписочная численность'!L68/12)*1000,1)</f>
        <v>#DIV/0!</v>
      </c>
      <c r="M68" s="140" t="e">
        <f t="shared" si="71"/>
        <v>#DIV/0!</v>
      </c>
      <c r="N68" s="139" t="e">
        <f>ROUND(('фонд начисленной заработной'!N68/'среднесписочная численность'!N68/12)*1000,1)</f>
        <v>#DIV/0!</v>
      </c>
      <c r="O68" s="140" t="e">
        <f t="shared" si="72"/>
        <v>#DIV/0!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129" t="str">
        <f>'фонд начисленной заработной'!A69</f>
        <v>(наименование предприятия, организации)</v>
      </c>
      <c r="B69" s="131" t="e">
        <f>ROUND(('фонд начисленной заработной'!B69/'среднесписочная численность'!B69/12)*1000,1)</f>
        <v>#DIV/0!</v>
      </c>
      <c r="C69" s="131" t="e">
        <f>ROUND(('фонд начисленной заработной'!C69/'среднесписочная численность'!C69/12)*1000,1)</f>
        <v>#DIV/0!</v>
      </c>
      <c r="D69" s="122" t="e">
        <f t="shared" si="57"/>
        <v>#DIV/0!</v>
      </c>
      <c r="E69" s="131" t="e">
        <f>ROUND(('фонд начисленной заработной'!E69/'среднесписочная численность'!E69/3)*1000,1)</f>
        <v>#DIV/0!</v>
      </c>
      <c r="F69" s="131" t="e">
        <f>ROUND(('фонд начисленной заработной'!F69/'среднесписочная численность'!F69/3)*1000,1)</f>
        <v>#DIV/0!</v>
      </c>
      <c r="G69" s="122" t="e">
        <f t="shared" si="68"/>
        <v>#DIV/0!</v>
      </c>
      <c r="H69" s="131" t="e">
        <f>ROUND(('фонд начисленной заработной'!H69/'среднесписочная численность'!H69/12)*1000,1)</f>
        <v>#DIV/0!</v>
      </c>
      <c r="I69" s="122" t="e">
        <f t="shared" si="69"/>
        <v>#DIV/0!</v>
      </c>
      <c r="J69" s="131" t="e">
        <f>ROUND(('фонд начисленной заработной'!J69/'среднесписочная численность'!J69/12)*1000,1)</f>
        <v>#DIV/0!</v>
      </c>
      <c r="K69" s="122" t="e">
        <f t="shared" si="70"/>
        <v>#DIV/0!</v>
      </c>
      <c r="L69" s="131" t="e">
        <f>ROUND(('фонд начисленной заработной'!L69/'среднесписочная численность'!L69/12)*1000,1)</f>
        <v>#DIV/0!</v>
      </c>
      <c r="M69" s="122" t="e">
        <f t="shared" si="71"/>
        <v>#DIV/0!</v>
      </c>
      <c r="N69" s="131" t="e">
        <f>ROUND(('фонд начисленной заработной'!N69/'среднесписочная численность'!N69/12)*1000,1)</f>
        <v>#DIV/0!</v>
      </c>
      <c r="O69" s="122" t="e">
        <f t="shared" si="72"/>
        <v>#DIV/0!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8" customHeight="1">
      <c r="A70" s="129" t="str">
        <f>'фонд начисленной заработной'!A70</f>
        <v>(наименование предприятия, организации)</v>
      </c>
      <c r="B70" s="131" t="e">
        <f>ROUND(('фонд начисленной заработной'!B70/'среднесписочная численность'!B70/12)*1000,1)</f>
        <v>#DIV/0!</v>
      </c>
      <c r="C70" s="131" t="e">
        <f>ROUND(('фонд начисленной заработной'!C70/'среднесписочная численность'!C70/12)*1000,1)</f>
        <v>#DIV/0!</v>
      </c>
      <c r="D70" s="122" t="e">
        <f t="shared" si="57"/>
        <v>#DIV/0!</v>
      </c>
      <c r="E70" s="131" t="e">
        <f>ROUND(('фонд начисленной заработной'!E70/'среднесписочная численность'!E70/3)*1000,1)</f>
        <v>#DIV/0!</v>
      </c>
      <c r="F70" s="131" t="e">
        <f>ROUND(('фонд начисленной заработной'!F70/'среднесписочная численность'!F70/3)*1000,1)</f>
        <v>#DIV/0!</v>
      </c>
      <c r="G70" s="122" t="e">
        <f t="shared" si="68"/>
        <v>#DIV/0!</v>
      </c>
      <c r="H70" s="131" t="e">
        <f>ROUND(('фонд начисленной заработной'!H70/'среднесписочная численность'!H70/12)*1000,1)</f>
        <v>#DIV/0!</v>
      </c>
      <c r="I70" s="122" t="e">
        <f t="shared" si="69"/>
        <v>#DIV/0!</v>
      </c>
      <c r="J70" s="131" t="e">
        <f>ROUND(('фонд начисленной заработной'!J70/'среднесписочная численность'!J70/12)*1000,1)</f>
        <v>#DIV/0!</v>
      </c>
      <c r="K70" s="122" t="e">
        <f t="shared" si="70"/>
        <v>#DIV/0!</v>
      </c>
      <c r="L70" s="131" t="e">
        <f>ROUND(('фонд начисленной заработной'!L70/'среднесписочная численность'!L70/12)*1000,1)</f>
        <v>#DIV/0!</v>
      </c>
      <c r="M70" s="122" t="e">
        <f t="shared" si="71"/>
        <v>#DIV/0!</v>
      </c>
      <c r="N70" s="131" t="e">
        <f>ROUND(('фонд начисленной заработной'!N70/'среднесписочная численность'!N70/12)*1000,1)</f>
        <v>#DIV/0!</v>
      </c>
      <c r="O70" s="122" t="e">
        <f t="shared" si="72"/>
        <v>#DIV/0!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24.75">
      <c r="A71" s="138" t="s">
        <v>40</v>
      </c>
      <c r="B71" s="139" t="e">
        <f>ROUND(('фонд начисленной заработной'!B71/'среднесписочная численность'!B71/12)*1000,1)</f>
        <v>#DIV/0!</v>
      </c>
      <c r="C71" s="139" t="e">
        <f>ROUND(('фонд начисленной заработной'!C71/'среднесписочная численность'!C71/12)*1000,1)</f>
        <v>#DIV/0!</v>
      </c>
      <c r="D71" s="140" t="e">
        <f t="shared" si="57"/>
        <v>#DIV/0!</v>
      </c>
      <c r="E71" s="139" t="e">
        <f>ROUND(('фонд начисленной заработной'!E71/'среднесписочная численность'!E71/3)*1000,1)</f>
        <v>#DIV/0!</v>
      </c>
      <c r="F71" s="139" t="e">
        <f>ROUND(('фонд начисленной заработной'!F71/'среднесписочная численность'!F71/3)*1000,1)</f>
        <v>#DIV/0!</v>
      </c>
      <c r="G71" s="140" t="e">
        <f t="shared" si="68"/>
        <v>#DIV/0!</v>
      </c>
      <c r="H71" s="139" t="e">
        <f>ROUND(('фонд начисленной заработной'!H71/'среднесписочная численность'!H71/12)*1000,1)</f>
        <v>#DIV/0!</v>
      </c>
      <c r="I71" s="140" t="e">
        <f t="shared" si="69"/>
        <v>#DIV/0!</v>
      </c>
      <c r="J71" s="139" t="e">
        <f>ROUND(('фонд начисленной заработной'!J71/'среднесписочная численность'!J71/12)*1000,1)</f>
        <v>#DIV/0!</v>
      </c>
      <c r="K71" s="140" t="e">
        <f t="shared" si="70"/>
        <v>#DIV/0!</v>
      </c>
      <c r="L71" s="139" t="e">
        <f>ROUND(('фонд начисленной заработной'!L71/'среднесписочная численность'!L71/12)*1000,1)</f>
        <v>#DIV/0!</v>
      </c>
      <c r="M71" s="140" t="e">
        <f t="shared" si="71"/>
        <v>#DIV/0!</v>
      </c>
      <c r="N71" s="139" t="e">
        <f>ROUND(('фонд начисленной заработной'!N71/'среднесписочная численность'!N71/12)*1000,1)</f>
        <v>#DIV/0!</v>
      </c>
      <c r="O71" s="140" t="e">
        <f t="shared" si="72"/>
        <v>#DIV/0!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129" t="str">
        <f>'фонд начисленной заработной'!A72</f>
        <v>(наименование предприятия, организации)</v>
      </c>
      <c r="B72" s="131" t="e">
        <f>ROUND(('фонд начисленной заработной'!B72/'среднесписочная численность'!B72/12)*1000,1)</f>
        <v>#DIV/0!</v>
      </c>
      <c r="C72" s="131" t="e">
        <f>ROUND(('фонд начисленной заработной'!C72/'среднесписочная численность'!C72/12)*1000,1)</f>
        <v>#DIV/0!</v>
      </c>
      <c r="D72" s="122" t="e">
        <f t="shared" si="57"/>
        <v>#DIV/0!</v>
      </c>
      <c r="E72" s="131" t="e">
        <f>ROUND(('фонд начисленной заработной'!E72/'среднесписочная численность'!E72/3)*1000,1)</f>
        <v>#DIV/0!</v>
      </c>
      <c r="F72" s="131" t="e">
        <f>ROUND(('фонд начисленной заработной'!F72/'среднесписочная численность'!F72/3)*1000,1)</f>
        <v>#DIV/0!</v>
      </c>
      <c r="G72" s="122" t="e">
        <f t="shared" si="68"/>
        <v>#DIV/0!</v>
      </c>
      <c r="H72" s="131" t="e">
        <f>ROUND(('фонд начисленной заработной'!H72/'среднесписочная численность'!H72/12)*1000,1)</f>
        <v>#DIV/0!</v>
      </c>
      <c r="I72" s="122" t="e">
        <f t="shared" si="69"/>
        <v>#DIV/0!</v>
      </c>
      <c r="J72" s="131" t="e">
        <f>ROUND(('фонд начисленной заработной'!J72/'среднесписочная численность'!J72/12)*1000,1)</f>
        <v>#DIV/0!</v>
      </c>
      <c r="K72" s="122" t="e">
        <f t="shared" si="70"/>
        <v>#DIV/0!</v>
      </c>
      <c r="L72" s="131" t="e">
        <f>ROUND(('фонд начисленной заработной'!L72/'среднесписочная численность'!L72/12)*1000,1)</f>
        <v>#DIV/0!</v>
      </c>
      <c r="M72" s="122" t="e">
        <f t="shared" si="71"/>
        <v>#DIV/0!</v>
      </c>
      <c r="N72" s="131" t="e">
        <f>ROUND(('фонд начисленной заработной'!N72/'среднесписочная численность'!N72/12)*1000,1)</f>
        <v>#DIV/0!</v>
      </c>
      <c r="O72" s="122" t="e">
        <f t="shared" si="72"/>
        <v>#DIV/0!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7.25" customHeight="1">
      <c r="A73" s="129" t="str">
        <f>'фонд начисленной заработной'!A73</f>
        <v>(наименование предприятия, организации)</v>
      </c>
      <c r="B73" s="131" t="e">
        <f>ROUND(('фонд начисленной заработной'!B73/'среднесписочная численность'!B73/12)*1000,1)</f>
        <v>#DIV/0!</v>
      </c>
      <c r="C73" s="131" t="e">
        <f>ROUND(('фонд начисленной заработной'!C73/'среднесписочная численность'!C73/12)*1000,1)</f>
        <v>#DIV/0!</v>
      </c>
      <c r="D73" s="122" t="e">
        <f t="shared" si="57"/>
        <v>#DIV/0!</v>
      </c>
      <c r="E73" s="131" t="e">
        <f>ROUND(('фонд начисленной заработной'!E73/'среднесписочная численность'!E73/3)*1000,1)</f>
        <v>#DIV/0!</v>
      </c>
      <c r="F73" s="131" t="e">
        <f>ROUND(('фонд начисленной заработной'!F73/'среднесписочная численность'!F73/3)*1000,1)</f>
        <v>#DIV/0!</v>
      </c>
      <c r="G73" s="122" t="e">
        <f t="shared" si="68"/>
        <v>#DIV/0!</v>
      </c>
      <c r="H73" s="131" t="e">
        <f>ROUND(('фонд начисленной заработной'!H73/'среднесписочная численность'!H73/12)*1000,1)</f>
        <v>#DIV/0!</v>
      </c>
      <c r="I73" s="122" t="e">
        <f t="shared" si="69"/>
        <v>#DIV/0!</v>
      </c>
      <c r="J73" s="131" t="e">
        <f>ROUND(('фонд начисленной заработной'!J73/'среднесписочная численность'!J73/12)*1000,1)</f>
        <v>#DIV/0!</v>
      </c>
      <c r="K73" s="122" t="e">
        <f t="shared" si="70"/>
        <v>#DIV/0!</v>
      </c>
      <c r="L73" s="131" t="e">
        <f>ROUND(('фонд начисленной заработной'!L73/'среднесписочная численность'!L73/12)*1000,1)</f>
        <v>#DIV/0!</v>
      </c>
      <c r="M73" s="122" t="e">
        <f t="shared" si="71"/>
        <v>#DIV/0!</v>
      </c>
      <c r="N73" s="131" t="e">
        <f>ROUND(('фонд начисленной заработной'!N73/'среднесписочная численность'!N73/12)*1000,1)</f>
        <v>#DIV/0!</v>
      </c>
      <c r="O73" s="122" t="e">
        <f t="shared" si="72"/>
        <v>#DIV/0!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24.75">
      <c r="A74" s="138" t="s">
        <v>41</v>
      </c>
      <c r="B74" s="139" t="e">
        <f>ROUND(('фонд начисленной заработной'!B74/'среднесписочная численность'!B74/12)*1000,1)</f>
        <v>#DIV/0!</v>
      </c>
      <c r="C74" s="139" t="e">
        <f>ROUND(('фонд начисленной заработной'!C74/'среднесписочная численность'!C74/12)*1000,1)</f>
        <v>#DIV/0!</v>
      </c>
      <c r="D74" s="140" t="e">
        <f t="shared" si="57"/>
        <v>#DIV/0!</v>
      </c>
      <c r="E74" s="139" t="e">
        <f>ROUND(('фонд начисленной заработной'!E74/'среднесписочная численность'!E74/3)*1000,1)</f>
        <v>#DIV/0!</v>
      </c>
      <c r="F74" s="139" t="e">
        <f>ROUND(('фонд начисленной заработной'!F74/'среднесписочная численность'!F74/3)*1000,1)</f>
        <v>#DIV/0!</v>
      </c>
      <c r="G74" s="140" t="e">
        <f t="shared" si="68"/>
        <v>#DIV/0!</v>
      </c>
      <c r="H74" s="139" t="e">
        <f>ROUND(('фонд начисленной заработной'!H74/'среднесписочная численность'!H74/12)*1000,1)</f>
        <v>#DIV/0!</v>
      </c>
      <c r="I74" s="140" t="e">
        <f t="shared" si="69"/>
        <v>#DIV/0!</v>
      </c>
      <c r="J74" s="139" t="e">
        <f>ROUND(('фонд начисленной заработной'!J74/'среднесписочная численность'!J74/12)*1000,1)</f>
        <v>#DIV/0!</v>
      </c>
      <c r="K74" s="140" t="e">
        <f t="shared" si="70"/>
        <v>#DIV/0!</v>
      </c>
      <c r="L74" s="139" t="e">
        <f>ROUND(('фонд начисленной заработной'!L74/'среднесписочная численность'!L74/12)*1000,1)</f>
        <v>#DIV/0!</v>
      </c>
      <c r="M74" s="140" t="e">
        <f t="shared" si="71"/>
        <v>#DIV/0!</v>
      </c>
      <c r="N74" s="139" t="e">
        <f>ROUND(('фонд начисленной заработной'!N74/'среднесписочная численность'!N74/12)*1000,1)</f>
        <v>#DIV/0!</v>
      </c>
      <c r="O74" s="140" t="e">
        <f t="shared" si="72"/>
        <v>#DIV/0!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8" customHeight="1">
      <c r="A75" s="129" t="str">
        <f>'фонд начисленной заработной'!A75</f>
        <v>(наименование предприятия, организации)</v>
      </c>
      <c r="B75" s="131" t="e">
        <f>ROUND(('фонд начисленной заработной'!B75/'среднесписочная численность'!B75/12)*1000,1)</f>
        <v>#DIV/0!</v>
      </c>
      <c r="C75" s="131" t="e">
        <f>ROUND(('фонд начисленной заработной'!C75/'среднесписочная численность'!C75/12)*1000,1)</f>
        <v>#DIV/0!</v>
      </c>
      <c r="D75" s="122" t="e">
        <f t="shared" si="57"/>
        <v>#DIV/0!</v>
      </c>
      <c r="E75" s="131" t="e">
        <f>ROUND(('фонд начисленной заработной'!E75/'среднесписочная численность'!E75/3)*1000,1)</f>
        <v>#DIV/0!</v>
      </c>
      <c r="F75" s="131" t="e">
        <f>ROUND(('фонд начисленной заработной'!F75/'среднесписочная численность'!F75/3)*1000,1)</f>
        <v>#DIV/0!</v>
      </c>
      <c r="G75" s="122" t="e">
        <f t="shared" si="68"/>
        <v>#DIV/0!</v>
      </c>
      <c r="H75" s="131" t="e">
        <f>ROUND(('фонд начисленной заработной'!H75/'среднесписочная численность'!H75/12)*1000,1)</f>
        <v>#DIV/0!</v>
      </c>
      <c r="I75" s="122" t="e">
        <f t="shared" si="69"/>
        <v>#DIV/0!</v>
      </c>
      <c r="J75" s="131" t="e">
        <f>ROUND(('фонд начисленной заработной'!J75/'среднесписочная численность'!J75/12)*1000,1)</f>
        <v>#DIV/0!</v>
      </c>
      <c r="K75" s="122" t="e">
        <f t="shared" si="70"/>
        <v>#DIV/0!</v>
      </c>
      <c r="L75" s="131" t="e">
        <f>ROUND(('фонд начисленной заработной'!L75/'среднесписочная численность'!L75/12)*1000,1)</f>
        <v>#DIV/0!</v>
      </c>
      <c r="M75" s="122" t="e">
        <f t="shared" si="71"/>
        <v>#DIV/0!</v>
      </c>
      <c r="N75" s="131" t="e">
        <f>ROUND(('фонд начисленной заработной'!N75/'среднесписочная численность'!N75/12)*1000,1)</f>
        <v>#DIV/0!</v>
      </c>
      <c r="O75" s="122" t="e">
        <f t="shared" si="72"/>
        <v>#DIV/0!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8" customHeight="1">
      <c r="A76" s="129" t="str">
        <f>'фонд начисленной заработной'!A76</f>
        <v>(наименование предприятия, организации)</v>
      </c>
      <c r="B76" s="131" t="e">
        <f>ROUND(('фонд начисленной заработной'!B76/'среднесписочная численность'!B76/12)*1000,1)</f>
        <v>#DIV/0!</v>
      </c>
      <c r="C76" s="131" t="e">
        <f>ROUND(('фонд начисленной заработной'!C76/'среднесписочная численность'!C76/12)*1000,1)</f>
        <v>#DIV/0!</v>
      </c>
      <c r="D76" s="122" t="e">
        <f t="shared" si="57"/>
        <v>#DIV/0!</v>
      </c>
      <c r="E76" s="131" t="e">
        <f>ROUND(('фонд начисленной заработной'!E76/'среднесписочная численность'!E76/3)*1000,1)</f>
        <v>#DIV/0!</v>
      </c>
      <c r="F76" s="131" t="e">
        <f>ROUND(('фонд начисленной заработной'!F76/'среднесписочная численность'!F76/3)*1000,1)</f>
        <v>#DIV/0!</v>
      </c>
      <c r="G76" s="122" t="e">
        <f t="shared" si="68"/>
        <v>#DIV/0!</v>
      </c>
      <c r="H76" s="131" t="e">
        <f>ROUND(('фонд начисленной заработной'!H76/'среднесписочная численность'!H76/12)*1000,1)</f>
        <v>#DIV/0!</v>
      </c>
      <c r="I76" s="122" t="e">
        <f t="shared" si="69"/>
        <v>#DIV/0!</v>
      </c>
      <c r="J76" s="131" t="e">
        <f>ROUND(('фонд начисленной заработной'!J76/'среднесписочная численность'!J76/12)*1000,1)</f>
        <v>#DIV/0!</v>
      </c>
      <c r="K76" s="122" t="e">
        <f t="shared" si="70"/>
        <v>#DIV/0!</v>
      </c>
      <c r="L76" s="131" t="e">
        <f>ROUND(('фонд начисленной заработной'!L76/'среднесписочная численность'!L76/12)*1000,1)</f>
        <v>#DIV/0!</v>
      </c>
      <c r="M76" s="122" t="e">
        <f t="shared" si="71"/>
        <v>#DIV/0!</v>
      </c>
      <c r="N76" s="131" t="e">
        <f>ROUND(('фонд начисленной заработной'!N76/'среднесписочная численность'!N76/12)*1000,1)</f>
        <v>#DIV/0!</v>
      </c>
      <c r="O76" s="122" t="e">
        <f t="shared" si="72"/>
        <v>#DIV/0!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27" customHeight="1">
      <c r="A77" s="138" t="s">
        <v>42</v>
      </c>
      <c r="B77" s="139" t="e">
        <f>ROUND(('фонд начисленной заработной'!B77/'среднесписочная численность'!B77/12)*1000,1)</f>
        <v>#DIV/0!</v>
      </c>
      <c r="C77" s="139" t="e">
        <f>ROUND(('фонд начисленной заработной'!C77/'среднесписочная численность'!C77/12)*1000,1)</f>
        <v>#DIV/0!</v>
      </c>
      <c r="D77" s="140" t="e">
        <f t="shared" si="57"/>
        <v>#DIV/0!</v>
      </c>
      <c r="E77" s="139" t="e">
        <f>ROUND(('фонд начисленной заработной'!E77/'среднесписочная численность'!E77/3)*1000,1)</f>
        <v>#DIV/0!</v>
      </c>
      <c r="F77" s="139" t="e">
        <f>ROUND(('фонд начисленной заработной'!F77/'среднесписочная численность'!F77/3)*1000,1)</f>
        <v>#DIV/0!</v>
      </c>
      <c r="G77" s="140" t="e">
        <f t="shared" si="68"/>
        <v>#DIV/0!</v>
      </c>
      <c r="H77" s="139" t="e">
        <f>ROUND(('фонд начисленной заработной'!H77/'среднесписочная численность'!H77/12)*1000,1)</f>
        <v>#DIV/0!</v>
      </c>
      <c r="I77" s="140" t="e">
        <f t="shared" si="69"/>
        <v>#DIV/0!</v>
      </c>
      <c r="J77" s="139" t="e">
        <f>ROUND(('фонд начисленной заработной'!J77/'среднесписочная численность'!J77/12)*1000,1)</f>
        <v>#DIV/0!</v>
      </c>
      <c r="K77" s="140" t="e">
        <f t="shared" si="70"/>
        <v>#DIV/0!</v>
      </c>
      <c r="L77" s="139" t="e">
        <f>ROUND(('фонд начисленной заработной'!L77/'среднесписочная численность'!L77/12)*1000,1)</f>
        <v>#DIV/0!</v>
      </c>
      <c r="M77" s="140" t="e">
        <f t="shared" si="71"/>
        <v>#DIV/0!</v>
      </c>
      <c r="N77" s="139" t="e">
        <f>ROUND(('фонд начисленной заработной'!N77/'среднесписочная численность'!N77/12)*1000,1)</f>
        <v>#DIV/0!</v>
      </c>
      <c r="O77" s="140" t="e">
        <f t="shared" si="72"/>
        <v>#DIV/0!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4.25" customHeight="1">
      <c r="A78" s="129" t="str">
        <f>'фонд начисленной заработной'!A78</f>
        <v>(наименование предприятия, организации)</v>
      </c>
      <c r="B78" s="131" t="e">
        <f>ROUND(('фонд начисленной заработной'!B78/'среднесписочная численность'!B78/12)*1000,1)</f>
        <v>#DIV/0!</v>
      </c>
      <c r="C78" s="131" t="e">
        <f>ROUND(('фонд начисленной заработной'!C78/'среднесписочная численность'!C78/12)*1000,1)</f>
        <v>#DIV/0!</v>
      </c>
      <c r="D78" s="122" t="e">
        <f t="shared" si="57"/>
        <v>#DIV/0!</v>
      </c>
      <c r="E78" s="131" t="e">
        <f>ROUND(('фонд начисленной заработной'!E78/'среднесписочная численность'!E78/3)*1000,1)</f>
        <v>#DIV/0!</v>
      </c>
      <c r="F78" s="131" t="e">
        <f>ROUND(('фонд начисленной заработной'!F78/'среднесписочная численность'!F78/3)*1000,1)</f>
        <v>#DIV/0!</v>
      </c>
      <c r="G78" s="122" t="e">
        <f t="shared" si="68"/>
        <v>#DIV/0!</v>
      </c>
      <c r="H78" s="131" t="e">
        <f>ROUND(('фонд начисленной заработной'!H78/'среднесписочная численность'!H78/12)*1000,1)</f>
        <v>#DIV/0!</v>
      </c>
      <c r="I78" s="122" t="e">
        <f t="shared" si="69"/>
        <v>#DIV/0!</v>
      </c>
      <c r="J78" s="131" t="e">
        <f>ROUND(('фонд начисленной заработной'!J78/'среднесписочная численность'!J78/12)*1000,1)</f>
        <v>#DIV/0!</v>
      </c>
      <c r="K78" s="122" t="e">
        <f t="shared" si="70"/>
        <v>#DIV/0!</v>
      </c>
      <c r="L78" s="131" t="e">
        <f>ROUND(('фонд начисленной заработной'!L78/'среднесписочная численность'!L78/12)*1000,1)</f>
        <v>#DIV/0!</v>
      </c>
      <c r="M78" s="122" t="e">
        <f t="shared" si="71"/>
        <v>#DIV/0!</v>
      </c>
      <c r="N78" s="131" t="e">
        <f>ROUND(('фонд начисленной заработной'!N78/'среднесписочная численность'!N78/12)*1000,1)</f>
        <v>#DIV/0!</v>
      </c>
      <c r="O78" s="122" t="e">
        <f t="shared" si="72"/>
        <v>#DIV/0!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6.5" customHeight="1">
      <c r="A79" s="129" t="str">
        <f>'фонд начисленной заработной'!A79</f>
        <v>(наименование предприятия, организации)</v>
      </c>
      <c r="B79" s="131" t="e">
        <f>ROUND(('фонд начисленной заработной'!B79/'среднесписочная численность'!B79/12)*1000,1)</f>
        <v>#DIV/0!</v>
      </c>
      <c r="C79" s="131" t="e">
        <f>ROUND(('фонд начисленной заработной'!C79/'среднесписочная численность'!C79/12)*1000,1)</f>
        <v>#DIV/0!</v>
      </c>
      <c r="D79" s="122" t="e">
        <f t="shared" si="57"/>
        <v>#DIV/0!</v>
      </c>
      <c r="E79" s="131" t="e">
        <f>ROUND(('фонд начисленной заработной'!E79/'среднесписочная численность'!E79/3)*1000,1)</f>
        <v>#DIV/0!</v>
      </c>
      <c r="F79" s="131" t="e">
        <f>ROUND(('фонд начисленной заработной'!F79/'среднесписочная численность'!F79/3)*1000,1)</f>
        <v>#DIV/0!</v>
      </c>
      <c r="G79" s="122" t="e">
        <f t="shared" si="68"/>
        <v>#DIV/0!</v>
      </c>
      <c r="H79" s="131" t="e">
        <f>ROUND(('фонд начисленной заработной'!H79/'среднесписочная численность'!H79/12)*1000,1)</f>
        <v>#DIV/0!</v>
      </c>
      <c r="I79" s="122" t="e">
        <f t="shared" si="69"/>
        <v>#DIV/0!</v>
      </c>
      <c r="J79" s="131" t="e">
        <f>ROUND(('фонд начисленной заработной'!J79/'среднесписочная численность'!J79/12)*1000,1)</f>
        <v>#DIV/0!</v>
      </c>
      <c r="K79" s="122" t="e">
        <f t="shared" si="70"/>
        <v>#DIV/0!</v>
      </c>
      <c r="L79" s="131" t="e">
        <f>ROUND(('фонд начисленной заработной'!L79/'среднесписочная численность'!L79/12)*1000,1)</f>
        <v>#DIV/0!</v>
      </c>
      <c r="M79" s="122" t="e">
        <f t="shared" si="71"/>
        <v>#DIV/0!</v>
      </c>
      <c r="N79" s="131" t="e">
        <f>ROUND(('фонд начисленной заработной'!N79/'среднесписочная численность'!N79/12)*1000,1)</f>
        <v>#DIV/0!</v>
      </c>
      <c r="O79" s="122" t="e">
        <f t="shared" si="72"/>
        <v>#DIV/0!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30" customHeight="1">
      <c r="A80" s="138" t="s">
        <v>43</v>
      </c>
      <c r="B80" s="139" t="e">
        <f>ROUND(('фонд начисленной заработной'!B80/'среднесписочная численность'!B80/12)*1000,1)</f>
        <v>#DIV/0!</v>
      </c>
      <c r="C80" s="139" t="e">
        <f>ROUND(('фонд начисленной заработной'!C80/'среднесписочная численность'!C80/12)*1000,1)</f>
        <v>#DIV/0!</v>
      </c>
      <c r="D80" s="140" t="e">
        <f t="shared" si="57"/>
        <v>#DIV/0!</v>
      </c>
      <c r="E80" s="139" t="e">
        <f>ROUND(('фонд начисленной заработной'!E80/'среднесписочная численность'!E80/3)*1000,1)</f>
        <v>#DIV/0!</v>
      </c>
      <c r="F80" s="139" t="e">
        <f>ROUND(('фонд начисленной заработной'!F80/'среднесписочная численность'!F80/3)*1000,1)</f>
        <v>#DIV/0!</v>
      </c>
      <c r="G80" s="140" t="e">
        <f t="shared" si="68"/>
        <v>#DIV/0!</v>
      </c>
      <c r="H80" s="139" t="e">
        <f>ROUND(('фонд начисленной заработной'!H80/'среднесписочная численность'!H80/12)*1000,1)</f>
        <v>#DIV/0!</v>
      </c>
      <c r="I80" s="140" t="e">
        <f t="shared" si="69"/>
        <v>#DIV/0!</v>
      </c>
      <c r="J80" s="139" t="e">
        <f>ROUND(('фонд начисленной заработной'!J80/'среднесписочная численность'!J80/12)*1000,1)</f>
        <v>#DIV/0!</v>
      </c>
      <c r="K80" s="140" t="e">
        <f t="shared" si="70"/>
        <v>#DIV/0!</v>
      </c>
      <c r="L80" s="139" t="e">
        <f>ROUND(('фонд начисленной заработной'!L80/'среднесписочная численность'!L80/12)*1000,1)</f>
        <v>#DIV/0!</v>
      </c>
      <c r="M80" s="140" t="e">
        <f t="shared" si="71"/>
        <v>#DIV/0!</v>
      </c>
      <c r="N80" s="139" t="e">
        <f>ROUND(('фонд начисленной заработной'!N80/'среднесписочная численность'!N80/12)*1000,1)</f>
        <v>#DIV/0!</v>
      </c>
      <c r="O80" s="140" t="e">
        <f t="shared" si="72"/>
        <v>#DIV/0!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.5" customHeight="1">
      <c r="A81" s="129" t="str">
        <f>'фонд начисленной заработной'!A81</f>
        <v>(наименование предприятия, организации)</v>
      </c>
      <c r="B81" s="131" t="e">
        <f>ROUND(('фонд начисленной заработной'!B81/'среднесписочная численность'!B81/12)*1000,1)</f>
        <v>#DIV/0!</v>
      </c>
      <c r="C81" s="131" t="e">
        <f>ROUND(('фонд начисленной заработной'!C81/'среднесписочная численность'!C81/12)*1000,1)</f>
        <v>#DIV/0!</v>
      </c>
      <c r="D81" s="122" t="e">
        <f t="shared" si="57"/>
        <v>#DIV/0!</v>
      </c>
      <c r="E81" s="131" t="e">
        <f>ROUND(('фонд начисленной заработной'!E81/'среднесписочная численность'!E81/3)*1000,1)</f>
        <v>#DIV/0!</v>
      </c>
      <c r="F81" s="131" t="e">
        <f>ROUND(('фонд начисленной заработной'!F81/'среднесписочная численность'!F81/3)*1000,1)</f>
        <v>#DIV/0!</v>
      </c>
      <c r="G81" s="122" t="e">
        <f t="shared" si="68"/>
        <v>#DIV/0!</v>
      </c>
      <c r="H81" s="131" t="e">
        <f>ROUND(('фонд начисленной заработной'!H81/'среднесписочная численность'!H81/12)*1000,1)</f>
        <v>#DIV/0!</v>
      </c>
      <c r="I81" s="122" t="e">
        <f t="shared" si="69"/>
        <v>#DIV/0!</v>
      </c>
      <c r="J81" s="131" t="e">
        <f>ROUND(('фонд начисленной заработной'!J81/'среднесписочная численность'!J81/12)*1000,1)</f>
        <v>#DIV/0!</v>
      </c>
      <c r="K81" s="122" t="e">
        <f t="shared" si="70"/>
        <v>#DIV/0!</v>
      </c>
      <c r="L81" s="131" t="e">
        <f>ROUND(('фонд начисленной заработной'!L81/'среднесписочная численность'!L81/12)*1000,1)</f>
        <v>#DIV/0!</v>
      </c>
      <c r="M81" s="122" t="e">
        <f t="shared" si="71"/>
        <v>#DIV/0!</v>
      </c>
      <c r="N81" s="131" t="e">
        <f>ROUND(('фонд начисленной заработной'!N81/'среднесписочная численность'!N81/12)*1000,1)</f>
        <v>#DIV/0!</v>
      </c>
      <c r="O81" s="122" t="e">
        <f t="shared" si="72"/>
        <v>#DIV/0!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" customHeight="1">
      <c r="A82" s="129" t="str">
        <f>'фонд начисленной заработной'!A82</f>
        <v>(наименование предприятия, организации)</v>
      </c>
      <c r="B82" s="131" t="e">
        <f>ROUND(('фонд начисленной заработной'!B82/'среднесписочная численность'!B82/12)*1000,1)</f>
        <v>#DIV/0!</v>
      </c>
      <c r="C82" s="131" t="e">
        <f>ROUND(('фонд начисленной заработной'!C82/'среднесписочная численность'!C82/12)*1000,1)</f>
        <v>#DIV/0!</v>
      </c>
      <c r="D82" s="122" t="e">
        <f t="shared" si="57"/>
        <v>#DIV/0!</v>
      </c>
      <c r="E82" s="131" t="e">
        <f>ROUND(('фонд начисленной заработной'!E82/'среднесписочная численность'!E82/3)*1000,1)</f>
        <v>#DIV/0!</v>
      </c>
      <c r="F82" s="131" t="e">
        <f>ROUND(('фонд начисленной заработной'!F82/'среднесписочная численность'!F82/3)*1000,1)</f>
        <v>#DIV/0!</v>
      </c>
      <c r="G82" s="122" t="e">
        <f t="shared" si="68"/>
        <v>#DIV/0!</v>
      </c>
      <c r="H82" s="131" t="e">
        <f>ROUND(('фонд начисленной заработной'!H82/'среднесписочная численность'!H82/12)*1000,1)</f>
        <v>#DIV/0!</v>
      </c>
      <c r="I82" s="122" t="e">
        <f t="shared" si="69"/>
        <v>#DIV/0!</v>
      </c>
      <c r="J82" s="131" t="e">
        <f>ROUND(('фонд начисленной заработной'!J82/'среднесписочная численность'!J82/12)*1000,1)</f>
        <v>#DIV/0!</v>
      </c>
      <c r="K82" s="122" t="e">
        <f t="shared" si="70"/>
        <v>#DIV/0!</v>
      </c>
      <c r="L82" s="131" t="e">
        <f>ROUND(('фонд начисленной заработной'!L82/'среднесписочная численность'!L82/12)*1000,1)</f>
        <v>#DIV/0!</v>
      </c>
      <c r="M82" s="122" t="e">
        <f t="shared" si="71"/>
        <v>#DIV/0!</v>
      </c>
      <c r="N82" s="131" t="e">
        <f>ROUND(('фонд начисленной заработной'!N82/'среднесписочная численность'!N82/12)*1000,1)</f>
        <v>#DIV/0!</v>
      </c>
      <c r="O82" s="122" t="e">
        <f t="shared" si="72"/>
        <v>#DIV/0!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24.75">
      <c r="A83" s="138" t="s">
        <v>44</v>
      </c>
      <c r="B83" s="139" t="e">
        <f>ROUND(('фонд начисленной заработной'!B83/'среднесписочная численность'!B83/12)*1000,1)</f>
        <v>#DIV/0!</v>
      </c>
      <c r="C83" s="139" t="e">
        <f>ROUND(('фонд начисленной заработной'!C83/'среднесписочная численность'!C83/12)*1000,1)</f>
        <v>#DIV/0!</v>
      </c>
      <c r="D83" s="140" t="e">
        <f t="shared" si="57"/>
        <v>#DIV/0!</v>
      </c>
      <c r="E83" s="139" t="e">
        <f>ROUND(('фонд начисленной заработной'!E83/'среднесписочная численность'!E83/3)*1000,1)</f>
        <v>#DIV/0!</v>
      </c>
      <c r="F83" s="139" t="e">
        <f>ROUND(('фонд начисленной заработной'!F83/'среднесписочная численность'!F83/3)*1000,1)</f>
        <v>#DIV/0!</v>
      </c>
      <c r="G83" s="140" t="e">
        <f t="shared" si="68"/>
        <v>#DIV/0!</v>
      </c>
      <c r="H83" s="139" t="e">
        <f>ROUND(('фонд начисленной заработной'!H83/'среднесписочная численность'!H83/12)*1000,1)</f>
        <v>#DIV/0!</v>
      </c>
      <c r="I83" s="140" t="e">
        <f t="shared" si="69"/>
        <v>#DIV/0!</v>
      </c>
      <c r="J83" s="139" t="e">
        <f>ROUND(('фонд начисленной заработной'!J83/'среднесписочная численность'!J83/12)*1000,1)</f>
        <v>#DIV/0!</v>
      </c>
      <c r="K83" s="140" t="e">
        <f t="shared" si="70"/>
        <v>#DIV/0!</v>
      </c>
      <c r="L83" s="139" t="e">
        <f>ROUND(('фонд начисленной заработной'!L83/'среднесписочная численность'!L83/12)*1000,1)</f>
        <v>#DIV/0!</v>
      </c>
      <c r="M83" s="140" t="e">
        <f t="shared" si="71"/>
        <v>#DIV/0!</v>
      </c>
      <c r="N83" s="139" t="e">
        <f>ROUND(('фонд начисленной заработной'!N83/'среднесписочная численность'!N83/12)*1000,1)</f>
        <v>#DIV/0!</v>
      </c>
      <c r="O83" s="140" t="e">
        <f t="shared" si="72"/>
        <v>#DIV/0!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" customHeight="1">
      <c r="A84" s="129" t="str">
        <f>'фонд начисленной заработной'!A84</f>
        <v>(наименование предприятия, организации)</v>
      </c>
      <c r="B84" s="131" t="e">
        <f>ROUND(('фонд начисленной заработной'!B84/'среднесписочная численность'!B84/12)*1000,1)</f>
        <v>#DIV/0!</v>
      </c>
      <c r="C84" s="131" t="e">
        <f>ROUND(('фонд начисленной заработной'!C84/'среднесписочная численность'!C84/12)*1000,1)</f>
        <v>#DIV/0!</v>
      </c>
      <c r="D84" s="122" t="e">
        <f t="shared" si="57"/>
        <v>#DIV/0!</v>
      </c>
      <c r="E84" s="131" t="e">
        <f>ROUND(('фонд начисленной заработной'!E84/'среднесписочная численность'!E84/3)*1000,1)</f>
        <v>#DIV/0!</v>
      </c>
      <c r="F84" s="131" t="e">
        <f>ROUND(('фонд начисленной заработной'!F84/'среднесписочная численность'!F84/3)*1000,1)</f>
        <v>#DIV/0!</v>
      </c>
      <c r="G84" s="122" t="e">
        <f t="shared" si="68"/>
        <v>#DIV/0!</v>
      </c>
      <c r="H84" s="131" t="e">
        <f>ROUND(('фонд начисленной заработной'!H84/'среднесписочная численность'!H84/12)*1000,1)</f>
        <v>#DIV/0!</v>
      </c>
      <c r="I84" s="122" t="e">
        <f t="shared" si="69"/>
        <v>#DIV/0!</v>
      </c>
      <c r="J84" s="131" t="e">
        <f>ROUND(('фонд начисленной заработной'!J84/'среднесписочная численность'!J84/12)*1000,1)</f>
        <v>#DIV/0!</v>
      </c>
      <c r="K84" s="122" t="e">
        <f t="shared" si="70"/>
        <v>#DIV/0!</v>
      </c>
      <c r="L84" s="131" t="e">
        <f>ROUND(('фонд начисленной заработной'!L84/'среднесписочная численность'!L84/12)*1000,1)</f>
        <v>#DIV/0!</v>
      </c>
      <c r="M84" s="122" t="e">
        <f t="shared" si="71"/>
        <v>#DIV/0!</v>
      </c>
      <c r="N84" s="131" t="e">
        <f>ROUND(('фонд начисленной заработной'!N84/'среднесписочная численность'!N84/12)*1000,1)</f>
        <v>#DIV/0!</v>
      </c>
      <c r="O84" s="122" t="e">
        <f t="shared" si="72"/>
        <v>#DIV/0!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4.25" customHeight="1">
      <c r="A85" s="129" t="str">
        <f>'фонд начисленной заработной'!A85</f>
        <v>(наименование предприятия, организации)</v>
      </c>
      <c r="B85" s="131" t="e">
        <f>ROUND(('фонд начисленной заработной'!B85/'среднесписочная численность'!B85/12)*1000,1)</f>
        <v>#DIV/0!</v>
      </c>
      <c r="C85" s="131" t="e">
        <f>ROUND(('фонд начисленной заработной'!C85/'среднесписочная численность'!C85/12)*1000,1)</f>
        <v>#DIV/0!</v>
      </c>
      <c r="D85" s="122" t="e">
        <f t="shared" si="57"/>
        <v>#DIV/0!</v>
      </c>
      <c r="E85" s="131" t="e">
        <f>ROUND(('фонд начисленной заработной'!E85/'среднесписочная численность'!E85/3)*1000,1)</f>
        <v>#DIV/0!</v>
      </c>
      <c r="F85" s="131" t="e">
        <f>ROUND(('фонд начисленной заработной'!F85/'среднесписочная численность'!F85/3)*1000,1)</f>
        <v>#DIV/0!</v>
      </c>
      <c r="G85" s="122" t="e">
        <f t="shared" si="68"/>
        <v>#DIV/0!</v>
      </c>
      <c r="H85" s="131" t="e">
        <f>ROUND(('фонд начисленной заработной'!H85/'среднесписочная численность'!H85/12)*1000,1)</f>
        <v>#DIV/0!</v>
      </c>
      <c r="I85" s="122" t="e">
        <f t="shared" si="69"/>
        <v>#DIV/0!</v>
      </c>
      <c r="J85" s="131" t="e">
        <f>ROUND(('фонд начисленной заработной'!J85/'среднесписочная численность'!J85/12)*1000,1)</f>
        <v>#DIV/0!</v>
      </c>
      <c r="K85" s="122" t="e">
        <f t="shared" si="70"/>
        <v>#DIV/0!</v>
      </c>
      <c r="L85" s="131" t="e">
        <f>ROUND(('фонд начисленной заработной'!L85/'среднесписочная численность'!L85/12)*1000,1)</f>
        <v>#DIV/0!</v>
      </c>
      <c r="M85" s="122" t="e">
        <f t="shared" si="71"/>
        <v>#DIV/0!</v>
      </c>
      <c r="N85" s="131" t="e">
        <f>ROUND(('фонд начисленной заработной'!N85/'среднесписочная численность'!N85/12)*1000,1)</f>
        <v>#DIV/0!</v>
      </c>
      <c r="O85" s="122" t="e">
        <f t="shared" si="72"/>
        <v>#DIV/0!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>
      <c r="A86" s="138" t="s">
        <v>45</v>
      </c>
      <c r="B86" s="139" t="e">
        <f>ROUND(('фонд начисленной заработной'!B86/'среднесписочная численность'!B86/12)*1000,1)</f>
        <v>#DIV/0!</v>
      </c>
      <c r="C86" s="139" t="e">
        <f>ROUND(('фонд начисленной заработной'!C86/'среднесписочная численность'!C86/12)*1000,1)</f>
        <v>#DIV/0!</v>
      </c>
      <c r="D86" s="140" t="e">
        <f t="shared" si="57"/>
        <v>#DIV/0!</v>
      </c>
      <c r="E86" s="139" t="e">
        <f>ROUND(('фонд начисленной заработной'!E86/'среднесписочная численность'!E86/3)*1000,1)</f>
        <v>#DIV/0!</v>
      </c>
      <c r="F86" s="139" t="e">
        <f>ROUND(('фонд начисленной заработной'!F86/'среднесписочная численность'!F86/3)*1000,1)</f>
        <v>#DIV/0!</v>
      </c>
      <c r="G86" s="140" t="e">
        <f t="shared" si="68"/>
        <v>#DIV/0!</v>
      </c>
      <c r="H86" s="139" t="e">
        <f>ROUND(('фонд начисленной заработной'!H86/'среднесписочная численность'!H86/12)*1000,1)</f>
        <v>#DIV/0!</v>
      </c>
      <c r="I86" s="140" t="e">
        <f t="shared" si="69"/>
        <v>#DIV/0!</v>
      </c>
      <c r="J86" s="139" t="e">
        <f>ROUND(('фонд начисленной заработной'!J86/'среднесписочная численность'!J86/12)*1000,1)</f>
        <v>#DIV/0!</v>
      </c>
      <c r="K86" s="140" t="e">
        <f t="shared" si="70"/>
        <v>#DIV/0!</v>
      </c>
      <c r="L86" s="139" t="e">
        <f>ROUND(('фонд начисленной заработной'!L86/'среднесписочная численность'!L86/12)*1000,1)</f>
        <v>#DIV/0!</v>
      </c>
      <c r="M86" s="140" t="e">
        <f t="shared" si="71"/>
        <v>#DIV/0!</v>
      </c>
      <c r="N86" s="139" t="e">
        <f>ROUND(('фонд начисленной заработной'!N86/'среднесписочная численность'!N86/12)*1000,1)</f>
        <v>#DIV/0!</v>
      </c>
      <c r="O86" s="140" t="e">
        <f t="shared" si="72"/>
        <v>#DIV/0!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8.75" customHeight="1">
      <c r="A87" s="129" t="str">
        <f>'фонд начисленной заработной'!A87</f>
        <v>(наименование предприятия, организации)</v>
      </c>
      <c r="B87" s="131" t="e">
        <f>ROUND(('фонд начисленной заработной'!B87/'среднесписочная численность'!B87/12)*1000,1)</f>
        <v>#DIV/0!</v>
      </c>
      <c r="C87" s="131" t="e">
        <f>ROUND(('фонд начисленной заработной'!C87/'среднесписочная численность'!C87/12)*1000,1)</f>
        <v>#DIV/0!</v>
      </c>
      <c r="D87" s="122" t="e">
        <f t="shared" si="57"/>
        <v>#DIV/0!</v>
      </c>
      <c r="E87" s="131" t="e">
        <f>ROUND(('фонд начисленной заработной'!E87/'среднесписочная численность'!E87/3)*1000,1)</f>
        <v>#DIV/0!</v>
      </c>
      <c r="F87" s="131" t="e">
        <f>ROUND(('фонд начисленной заработной'!F87/'среднесписочная численность'!F87/3)*1000,1)</f>
        <v>#DIV/0!</v>
      </c>
      <c r="G87" s="122" t="e">
        <f t="shared" si="68"/>
        <v>#DIV/0!</v>
      </c>
      <c r="H87" s="131" t="e">
        <f>ROUND(('фонд начисленной заработной'!H87/'среднесписочная численность'!H87/12)*1000,1)</f>
        <v>#DIV/0!</v>
      </c>
      <c r="I87" s="122" t="e">
        <f t="shared" si="69"/>
        <v>#DIV/0!</v>
      </c>
      <c r="J87" s="131" t="e">
        <f>ROUND(('фонд начисленной заработной'!J87/'среднесписочная численность'!J87/12)*1000,1)</f>
        <v>#DIV/0!</v>
      </c>
      <c r="K87" s="122" t="e">
        <f t="shared" si="70"/>
        <v>#DIV/0!</v>
      </c>
      <c r="L87" s="131" t="e">
        <f>ROUND(('фонд начисленной заработной'!L87/'среднесписочная численность'!L87/12)*1000,1)</f>
        <v>#DIV/0!</v>
      </c>
      <c r="M87" s="122" t="e">
        <f t="shared" si="71"/>
        <v>#DIV/0!</v>
      </c>
      <c r="N87" s="131" t="e">
        <f>ROUND(('фонд начисленной заработной'!N87/'среднесписочная численность'!N87/12)*1000,1)</f>
        <v>#DIV/0!</v>
      </c>
      <c r="O87" s="122" t="e">
        <f t="shared" si="72"/>
        <v>#DIV/0!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6.5" customHeight="1">
      <c r="A88" s="129" t="str">
        <f>'фонд начисленной заработной'!A88</f>
        <v>(наименование предприятия, организации)</v>
      </c>
      <c r="B88" s="131" t="e">
        <f>ROUND(('фонд начисленной заработной'!B88/'среднесписочная численность'!B88/12)*1000,1)</f>
        <v>#DIV/0!</v>
      </c>
      <c r="C88" s="131" t="e">
        <f>ROUND(('фонд начисленной заработной'!C88/'среднесписочная численность'!C88/12)*1000,1)</f>
        <v>#DIV/0!</v>
      </c>
      <c r="D88" s="122" t="e">
        <f t="shared" si="57"/>
        <v>#DIV/0!</v>
      </c>
      <c r="E88" s="131" t="e">
        <f>ROUND(('фонд начисленной заработной'!E88/'среднесписочная численность'!E88/3)*1000,1)</f>
        <v>#DIV/0!</v>
      </c>
      <c r="F88" s="131" t="e">
        <f>ROUND(('фонд начисленной заработной'!F88/'среднесписочная численность'!F88/3)*1000,1)</f>
        <v>#DIV/0!</v>
      </c>
      <c r="G88" s="122" t="e">
        <f t="shared" si="68"/>
        <v>#DIV/0!</v>
      </c>
      <c r="H88" s="131" t="e">
        <f>ROUND(('фонд начисленной заработной'!H88/'среднесписочная численность'!H88/12)*1000,1)</f>
        <v>#DIV/0!</v>
      </c>
      <c r="I88" s="122" t="e">
        <f t="shared" si="69"/>
        <v>#DIV/0!</v>
      </c>
      <c r="J88" s="131" t="e">
        <f>ROUND(('фонд начисленной заработной'!J88/'среднесписочная численность'!J88/12)*1000,1)</f>
        <v>#DIV/0!</v>
      </c>
      <c r="K88" s="122" t="e">
        <f t="shared" si="70"/>
        <v>#DIV/0!</v>
      </c>
      <c r="L88" s="131" t="e">
        <f>ROUND(('фонд начисленной заработной'!L88/'среднесписочная численность'!L88/12)*1000,1)</f>
        <v>#DIV/0!</v>
      </c>
      <c r="M88" s="122" t="e">
        <f t="shared" si="71"/>
        <v>#DIV/0!</v>
      </c>
      <c r="N88" s="131" t="e">
        <f>ROUND(('фонд начисленной заработной'!N88/'среднесписочная численность'!N88/12)*1000,1)</f>
        <v>#DIV/0!</v>
      </c>
      <c r="O88" s="122" t="e">
        <f t="shared" si="72"/>
        <v>#DIV/0!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>
      <c r="A89" s="138" t="s">
        <v>46</v>
      </c>
      <c r="B89" s="139" t="e">
        <f>ROUND(('фонд начисленной заработной'!B89/'среднесписочная численность'!B89/12)*1000,1)</f>
        <v>#DIV/0!</v>
      </c>
      <c r="C89" s="139" t="e">
        <f>ROUND(('фонд начисленной заработной'!C89/'среднесписочная численность'!C89/12)*1000,1)</f>
        <v>#DIV/0!</v>
      </c>
      <c r="D89" s="140" t="e">
        <f t="shared" si="57"/>
        <v>#DIV/0!</v>
      </c>
      <c r="E89" s="139" t="e">
        <f>ROUND(('фонд начисленной заработной'!E89/'среднесписочная численность'!E89/3)*1000,1)</f>
        <v>#DIV/0!</v>
      </c>
      <c r="F89" s="139" t="e">
        <f>ROUND(('фонд начисленной заработной'!F89/'среднесписочная численность'!F89/3)*1000,1)</f>
        <v>#DIV/0!</v>
      </c>
      <c r="G89" s="140" t="e">
        <f t="shared" si="68"/>
        <v>#DIV/0!</v>
      </c>
      <c r="H89" s="139" t="e">
        <f>ROUND(('фонд начисленной заработной'!H89/'среднесписочная численность'!H89/12)*1000,1)</f>
        <v>#DIV/0!</v>
      </c>
      <c r="I89" s="140" t="e">
        <f t="shared" si="69"/>
        <v>#DIV/0!</v>
      </c>
      <c r="J89" s="139" t="e">
        <f>ROUND(('фонд начисленной заработной'!J89/'среднесписочная численность'!J89/12)*1000,1)</f>
        <v>#DIV/0!</v>
      </c>
      <c r="K89" s="140" t="e">
        <f t="shared" si="70"/>
        <v>#DIV/0!</v>
      </c>
      <c r="L89" s="139" t="e">
        <f>ROUND(('фонд начисленной заработной'!L89/'среднесписочная численность'!L89/12)*1000,1)</f>
        <v>#DIV/0!</v>
      </c>
      <c r="M89" s="140" t="e">
        <f t="shared" si="71"/>
        <v>#DIV/0!</v>
      </c>
      <c r="N89" s="139" t="e">
        <f>ROUND(('фонд начисленной заработной'!N89/'среднесписочная численность'!N89/12)*1000,1)</f>
        <v>#DIV/0!</v>
      </c>
      <c r="O89" s="140" t="e">
        <f t="shared" si="72"/>
        <v>#DIV/0!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>
      <c r="A90" s="129" t="str">
        <f>'фонд начисленной заработной'!A90</f>
        <v>(наименование предприятия, организации)</v>
      </c>
      <c r="B90" s="131" t="e">
        <f>ROUND(('фонд начисленной заработной'!B90/'среднесписочная численность'!B90/12)*1000,1)</f>
        <v>#DIV/0!</v>
      </c>
      <c r="C90" s="131" t="e">
        <f>ROUND(('фонд начисленной заработной'!C90/'среднесписочная численность'!C90/12)*1000,1)</f>
        <v>#DIV/0!</v>
      </c>
      <c r="D90" s="122" t="e">
        <f t="shared" si="57"/>
        <v>#DIV/0!</v>
      </c>
      <c r="E90" s="131" t="e">
        <f>ROUND(('фонд начисленной заработной'!E90/'среднесписочная численность'!E90/3)*1000,1)</f>
        <v>#DIV/0!</v>
      </c>
      <c r="F90" s="131" t="e">
        <f>ROUND(('фонд начисленной заработной'!F90/'среднесписочная численность'!F90/3)*1000,1)</f>
        <v>#DIV/0!</v>
      </c>
      <c r="G90" s="122" t="e">
        <f t="shared" si="68"/>
        <v>#DIV/0!</v>
      </c>
      <c r="H90" s="131" t="e">
        <f>ROUND(('фонд начисленной заработной'!H90/'среднесписочная численность'!H90/12)*1000,1)</f>
        <v>#DIV/0!</v>
      </c>
      <c r="I90" s="122" t="e">
        <f t="shared" si="69"/>
        <v>#DIV/0!</v>
      </c>
      <c r="J90" s="131" t="e">
        <f>ROUND(('фонд начисленной заработной'!J90/'среднесписочная численность'!J90/12)*1000,1)</f>
        <v>#DIV/0!</v>
      </c>
      <c r="K90" s="122" t="e">
        <f t="shared" si="70"/>
        <v>#DIV/0!</v>
      </c>
      <c r="L90" s="131" t="e">
        <f>ROUND(('фонд начисленной заработной'!L90/'среднесписочная численность'!L90/12)*1000,1)</f>
        <v>#DIV/0!</v>
      </c>
      <c r="M90" s="122" t="e">
        <f t="shared" si="71"/>
        <v>#DIV/0!</v>
      </c>
      <c r="N90" s="131" t="e">
        <f>ROUND(('фонд начисленной заработной'!N90/'среднесписочная численность'!N90/12)*1000,1)</f>
        <v>#DIV/0!</v>
      </c>
      <c r="O90" s="122" t="e">
        <f t="shared" si="72"/>
        <v>#DIV/0!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129" t="str">
        <f>'фонд начисленной заработной'!A91</f>
        <v>(наименование предприятия, организации)</v>
      </c>
      <c r="B91" s="131" t="e">
        <f>ROUND(('фонд начисленной заработной'!B91/'среднесписочная численность'!B91/12)*1000,1)</f>
        <v>#DIV/0!</v>
      </c>
      <c r="C91" s="131" t="e">
        <f>ROUND(('фонд начисленной заработной'!C91/'среднесписочная численность'!C91/12)*1000,1)</f>
        <v>#DIV/0!</v>
      </c>
      <c r="D91" s="122" t="e">
        <f t="shared" ref="D91" si="73">ROUND(C91/B91*100,1)</f>
        <v>#DIV/0!</v>
      </c>
      <c r="E91" s="131" t="e">
        <f>ROUND(('фонд начисленной заработной'!E91/'среднесписочная численность'!E91/3)*1000,1)</f>
        <v>#DIV/0!</v>
      </c>
      <c r="F91" s="131" t="e">
        <f>ROUND(('фонд начисленной заработной'!F91/'среднесписочная численность'!F91/3)*1000,1)</f>
        <v>#DIV/0!</v>
      </c>
      <c r="G91" s="122" t="e">
        <f t="shared" si="68"/>
        <v>#DIV/0!</v>
      </c>
      <c r="H91" s="131" t="e">
        <f>ROUND(('фонд начисленной заработной'!H91/'среднесписочная численность'!H91/12)*1000,1)</f>
        <v>#DIV/0!</v>
      </c>
      <c r="I91" s="122" t="e">
        <f t="shared" si="69"/>
        <v>#DIV/0!</v>
      </c>
      <c r="J91" s="131" t="e">
        <f>ROUND(('фонд начисленной заработной'!J91/'среднесписочная численность'!J91/12)*1000,1)</f>
        <v>#DIV/0!</v>
      </c>
      <c r="K91" s="122" t="e">
        <f t="shared" si="70"/>
        <v>#DIV/0!</v>
      </c>
      <c r="L91" s="131" t="e">
        <f>ROUND(('фонд начисленной заработной'!L91/'среднесписочная численность'!L91/12)*1000,1)</f>
        <v>#DIV/0!</v>
      </c>
      <c r="M91" s="122" t="e">
        <f t="shared" si="71"/>
        <v>#DIV/0!</v>
      </c>
      <c r="N91" s="131" t="e">
        <f>ROUND(('фонд начисленной заработной'!N91/'среднесписочная численность'!N91/12)*1000,1)</f>
        <v>#DIV/0!</v>
      </c>
      <c r="O91" s="122" t="e">
        <f t="shared" si="72"/>
        <v>#DIV/0!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6.5" customHeight="1">
      <c r="A92" s="138" t="s">
        <v>47</v>
      </c>
      <c r="B92" s="139" t="e">
        <f>ROUND(('фонд начисленной заработной'!B92/'среднесписочная численность'!B92/12)*1000,1)</f>
        <v>#DIV/0!</v>
      </c>
      <c r="C92" s="139" t="e">
        <f>ROUND(('фонд начисленной заработной'!C92/'среднесписочная численность'!C92/12)*1000,1)</f>
        <v>#DIV/0!</v>
      </c>
      <c r="D92" s="140" t="e">
        <f t="shared" ref="D92:D94" si="74">ROUND(C92/B92*100,1)</f>
        <v>#DIV/0!</v>
      </c>
      <c r="E92" s="139" t="e">
        <f>ROUND(('фонд начисленной заработной'!E92/'среднесписочная численность'!E92/3)*1000,1)</f>
        <v>#DIV/0!</v>
      </c>
      <c r="F92" s="139" t="e">
        <f>ROUND(('фонд начисленной заработной'!F92/'среднесписочная численность'!F92/3)*1000,1)</f>
        <v>#DIV/0!</v>
      </c>
      <c r="G92" s="140" t="e">
        <f t="shared" si="68"/>
        <v>#DIV/0!</v>
      </c>
      <c r="H92" s="139" t="e">
        <f>ROUND(('фонд начисленной заработной'!H92/'среднесписочная численность'!H92/12)*1000,1)</f>
        <v>#DIV/0!</v>
      </c>
      <c r="I92" s="140" t="e">
        <f t="shared" si="69"/>
        <v>#DIV/0!</v>
      </c>
      <c r="J92" s="139" t="e">
        <f>ROUND(('фонд начисленной заработной'!J92/'среднесписочная численность'!J92/12)*1000,1)</f>
        <v>#DIV/0!</v>
      </c>
      <c r="K92" s="140" t="e">
        <f t="shared" si="70"/>
        <v>#DIV/0!</v>
      </c>
      <c r="L92" s="139" t="e">
        <f>ROUND(('фонд начисленной заработной'!L92/'среднесписочная численность'!L92/12)*1000,1)</f>
        <v>#DIV/0!</v>
      </c>
      <c r="M92" s="140" t="e">
        <f t="shared" si="71"/>
        <v>#DIV/0!</v>
      </c>
      <c r="N92" s="139" t="e">
        <f>ROUND(('фонд начисленной заработной'!N92/'среднесписочная численность'!N92/12)*1000,1)</f>
        <v>#DIV/0!</v>
      </c>
      <c r="O92" s="140" t="e">
        <f t="shared" si="72"/>
        <v>#DIV/0!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7.25" customHeight="1">
      <c r="A93" s="129" t="str">
        <f>'фонд начисленной заработной'!A93</f>
        <v>(наименование предприятия, организации)</v>
      </c>
      <c r="B93" s="131" t="e">
        <f>ROUND(('фонд начисленной заработной'!B93/'среднесписочная численность'!B93/12)*1000,1)</f>
        <v>#DIV/0!</v>
      </c>
      <c r="C93" s="131" t="e">
        <f>ROUND(('фонд начисленной заработной'!C93/'среднесписочная численность'!C93/12)*1000,1)</f>
        <v>#DIV/0!</v>
      </c>
      <c r="D93" s="122" t="e">
        <f t="shared" si="74"/>
        <v>#DIV/0!</v>
      </c>
      <c r="E93" s="131" t="e">
        <f>ROUND(('фонд начисленной заработной'!E93/'среднесписочная численность'!E93/3)*1000,1)</f>
        <v>#DIV/0!</v>
      </c>
      <c r="F93" s="131" t="e">
        <f>ROUND(('фонд начисленной заработной'!F93/'среднесписочная численность'!F93/3)*1000,1)</f>
        <v>#DIV/0!</v>
      </c>
      <c r="G93" s="122" t="e">
        <f t="shared" si="68"/>
        <v>#DIV/0!</v>
      </c>
      <c r="H93" s="131" t="e">
        <f>ROUND(('фонд начисленной заработной'!H93/'среднесписочная численность'!H93/12)*1000,1)</f>
        <v>#DIV/0!</v>
      </c>
      <c r="I93" s="122" t="e">
        <f t="shared" si="69"/>
        <v>#DIV/0!</v>
      </c>
      <c r="J93" s="131" t="e">
        <f>ROUND(('фонд начисленной заработной'!J93/'среднесписочная численность'!J93/12)*1000,1)</f>
        <v>#DIV/0!</v>
      </c>
      <c r="K93" s="122" t="e">
        <f t="shared" si="70"/>
        <v>#DIV/0!</v>
      </c>
      <c r="L93" s="131" t="e">
        <f>ROUND(('фонд начисленной заработной'!L93/'среднесписочная численность'!L93/12)*1000,1)</f>
        <v>#DIV/0!</v>
      </c>
      <c r="M93" s="122" t="e">
        <f t="shared" si="71"/>
        <v>#DIV/0!</v>
      </c>
      <c r="N93" s="131" t="e">
        <f>ROUND(('фонд начисленной заработной'!N93/'среднесписочная численность'!N93/12)*1000,1)</f>
        <v>#DIV/0!</v>
      </c>
      <c r="O93" s="122" t="e">
        <f t="shared" si="72"/>
        <v>#DIV/0!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6.5" customHeight="1">
      <c r="A94" s="129" t="str">
        <f>'фонд начисленной заработной'!A94</f>
        <v>(наименование предприятия, организации)</v>
      </c>
      <c r="B94" s="131" t="e">
        <f>ROUND(('фонд начисленной заработной'!B94/'среднесписочная численность'!B94/12)*1000,1)</f>
        <v>#DIV/0!</v>
      </c>
      <c r="C94" s="131" t="e">
        <f>ROUND(('фонд начисленной заработной'!C94/'среднесписочная численность'!C94/12)*1000,1)</f>
        <v>#DIV/0!</v>
      </c>
      <c r="D94" s="122" t="e">
        <f t="shared" si="74"/>
        <v>#DIV/0!</v>
      </c>
      <c r="E94" s="131" t="e">
        <f>ROUND(('фонд начисленной заработной'!E94/'среднесписочная численность'!E94/3)*1000,1)</f>
        <v>#DIV/0!</v>
      </c>
      <c r="F94" s="131" t="e">
        <f>ROUND(('фонд начисленной заработной'!F94/'среднесписочная численность'!F94/3)*1000,1)</f>
        <v>#DIV/0!</v>
      </c>
      <c r="G94" s="122" t="e">
        <f t="shared" si="68"/>
        <v>#DIV/0!</v>
      </c>
      <c r="H94" s="131" t="e">
        <f>ROUND(('фонд начисленной заработной'!H94/'среднесписочная численность'!H94/12)*1000,1)</f>
        <v>#DIV/0!</v>
      </c>
      <c r="I94" s="122" t="e">
        <f t="shared" si="69"/>
        <v>#DIV/0!</v>
      </c>
      <c r="J94" s="131" t="e">
        <f>ROUND(('фонд начисленной заработной'!J94/'среднесписочная численность'!J94/12)*1000,1)</f>
        <v>#DIV/0!</v>
      </c>
      <c r="K94" s="122" t="e">
        <f t="shared" si="70"/>
        <v>#DIV/0!</v>
      </c>
      <c r="L94" s="131" t="e">
        <f>ROUND(('фонд начисленной заработной'!L94/'среднесписочная численность'!L94/12)*1000,1)</f>
        <v>#DIV/0!</v>
      </c>
      <c r="M94" s="122" t="e">
        <f t="shared" si="71"/>
        <v>#DIV/0!</v>
      </c>
      <c r="N94" s="131" t="e">
        <f>ROUND(('фонд начисленной заработной'!N94/'среднесписочная численность'!N94/12)*1000,1)</f>
        <v>#DIV/0!</v>
      </c>
      <c r="O94" s="122" t="e">
        <f t="shared" si="72"/>
        <v>#DIV/0!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31.5" customHeight="1">
      <c r="A95" s="143" t="s">
        <v>48</v>
      </c>
      <c r="B95" s="144">
        <f>ROUND(('фонд начисленной заработной'!B95/'среднесписочная численность'!B95/12)*1000,1)</f>
        <v>22711.9</v>
      </c>
      <c r="C95" s="144">
        <f>ROUND(('фонд начисленной заработной'!C95/'среднесписочная численность'!C95/12)*1000,1)</f>
        <v>24543.9</v>
      </c>
      <c r="D95" s="145">
        <f t="shared" ref="D95:D100" si="75">ROUND(C95/B95*100,1)</f>
        <v>108.1</v>
      </c>
      <c r="E95" s="144">
        <f>ROUND(('фонд начисленной заработной'!E95/'среднесписочная численность'!E95/3)*1000,1)</f>
        <v>24875.4</v>
      </c>
      <c r="F95" s="144">
        <f>ROUND(('фонд начисленной заработной'!F95/'среднесписочная численность'!F95/3)*1000,1)</f>
        <v>28626.7</v>
      </c>
      <c r="G95" s="145">
        <f t="shared" si="68"/>
        <v>115.1</v>
      </c>
      <c r="H95" s="144">
        <f>ROUND(('фонд начисленной заработной'!H95/'среднесписочная численность'!H95/12)*1000,1)</f>
        <v>26266</v>
      </c>
      <c r="I95" s="145">
        <f t="shared" si="69"/>
        <v>107</v>
      </c>
      <c r="J95" s="144">
        <f>ROUND(('фонд начисленной заработной'!J95/'среднесписочная численность'!J95/12)*1000,1)</f>
        <v>28295</v>
      </c>
      <c r="K95" s="145">
        <f t="shared" si="70"/>
        <v>107.7</v>
      </c>
      <c r="L95" s="144">
        <f>ROUND(('фонд начисленной заработной'!L95/'среднесписочная численность'!L95/12)*1000,1)</f>
        <v>30865.3</v>
      </c>
      <c r="M95" s="145">
        <f t="shared" si="71"/>
        <v>109.1</v>
      </c>
      <c r="N95" s="144">
        <f>ROUND(('фонд начисленной заработной'!N95/'среднесписочная численность'!N95/12)*1000,1)</f>
        <v>34148.199999999997</v>
      </c>
      <c r="O95" s="145">
        <f t="shared" si="72"/>
        <v>110.6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8.75" customHeight="1">
      <c r="A96" s="129" t="str">
        <f>'фонд начисленной заработной'!A96</f>
        <v>Филиал ОАО «МРСКЦентра» «Курскэнерго»</v>
      </c>
      <c r="B96" s="130">
        <f>ROUND(('фонд начисленной заработной'!B96/'среднесписочная численность'!B96/12)*1000,1)</f>
        <v>26015.8</v>
      </c>
      <c r="C96" s="131">
        <f>ROUND(('фонд начисленной заработной'!C96/'среднесписочная численность'!C96/12)*1000,1)</f>
        <v>26709.8</v>
      </c>
      <c r="D96" s="122">
        <f t="shared" si="75"/>
        <v>102.7</v>
      </c>
      <c r="E96" s="130">
        <f>ROUND(('фонд начисленной заработной'!E96/'среднесписочная численность'!E96/3)*1000,1)</f>
        <v>34152.699999999997</v>
      </c>
      <c r="F96" s="131">
        <f>ROUND(('фонд начисленной заработной'!F96/'среднесписочная численность'!F96/3)*1000,1)</f>
        <v>37034</v>
      </c>
      <c r="G96" s="122">
        <f t="shared" si="68"/>
        <v>108.4</v>
      </c>
      <c r="H96" s="131">
        <f>ROUND(('фонд начисленной заработной'!H96/'среднесписочная численность'!H96/12)*1000,1)</f>
        <v>28578.5</v>
      </c>
      <c r="I96" s="122">
        <f t="shared" si="69"/>
        <v>107</v>
      </c>
      <c r="J96" s="131">
        <f>ROUND(('фонд начисленной заработной'!J96/'среднесписочная численность'!J96/12)*1000,1)</f>
        <v>30864.7</v>
      </c>
      <c r="K96" s="122">
        <f t="shared" si="70"/>
        <v>108</v>
      </c>
      <c r="L96" s="131">
        <f>ROUND(('фонд начисленной заработной'!L96/'среднесписочная численность'!L96/12)*1000,1)</f>
        <v>33951.300000000003</v>
      </c>
      <c r="M96" s="122">
        <f t="shared" si="71"/>
        <v>110</v>
      </c>
      <c r="N96" s="131">
        <f>ROUND(('фонд начисленной заработной'!N96/'среднесписочная численность'!N96/12)*1000,1)</f>
        <v>38025.300000000003</v>
      </c>
      <c r="O96" s="122">
        <f t="shared" si="72"/>
        <v>112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8" customHeight="1">
      <c r="A97" s="129" t="str">
        <f>'фонд начисленной заработной'!A97</f>
        <v>прочие</v>
      </c>
      <c r="B97" s="130">
        <f>ROUND(('фонд начисленной заработной'!B97/'среднесписочная численность'!B97/12)*1000,1)</f>
        <v>19073.2</v>
      </c>
      <c r="C97" s="131">
        <f>ROUND(('фонд начисленной заработной'!C97/'среднесписочная численность'!C97/12)*1000,1)</f>
        <v>21830.1</v>
      </c>
      <c r="D97" s="122">
        <f t="shared" si="75"/>
        <v>114.5</v>
      </c>
      <c r="E97" s="130">
        <f>ROUND(('фонд начисленной заработной'!E97/'среднесписочная численность'!E97/3)*1000,1)</f>
        <v>15504.4</v>
      </c>
      <c r="F97" s="131">
        <f>ROUND(('фонд начисленной заработной'!F97/'среднесписочная численность'!F97/3)*1000,1)</f>
        <v>18041.2</v>
      </c>
      <c r="G97" s="122">
        <f t="shared" ref="G97:G100" si="76">ROUND(F97/E97*100,1)</f>
        <v>116.4</v>
      </c>
      <c r="H97" s="131">
        <f>ROUND(('фонд начисленной заработной'!H97/'среднесписочная численность'!H97/12)*1000,1)</f>
        <v>23354.3</v>
      </c>
      <c r="I97" s="122">
        <f t="shared" ref="I97:I100" si="77">ROUND(H97/C97*100,1)</f>
        <v>107</v>
      </c>
      <c r="J97" s="131">
        <f>ROUND(('фонд начисленной заработной'!J97/'среднесписочная численность'!J97/12)*1000,1)</f>
        <v>25059.5</v>
      </c>
      <c r="K97" s="122">
        <f t="shared" ref="K97:K100" si="78">ROUND(J97/H97*100,1)</f>
        <v>107.3</v>
      </c>
      <c r="L97" s="131">
        <f>ROUND(('фонд начисленной заработной'!L97/'среднесписочная численность'!L97/12)*1000,1)</f>
        <v>26979.8</v>
      </c>
      <c r="M97" s="122">
        <f t="shared" ref="M97:M100" si="79">ROUND(L97/J97*100,1)</f>
        <v>107.7</v>
      </c>
      <c r="N97" s="131">
        <f>ROUND(('фонд начисленной заработной'!N97/'среднесписочная численность'!N97/12)*1000,1)</f>
        <v>29266.5</v>
      </c>
      <c r="O97" s="122">
        <f t="shared" ref="O97:O100" si="80">ROUND(N97/L97*100,1)</f>
        <v>108.5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42.75" customHeight="1">
      <c r="A98" s="143" t="s">
        <v>49</v>
      </c>
      <c r="B98" s="144">
        <f>ROUND(('фонд начисленной заработной'!B98/'среднесписочная численность'!B98/12)*1000,1)</f>
        <v>11208.8</v>
      </c>
      <c r="C98" s="144">
        <f>ROUND(('фонд начисленной заработной'!C98/'среднесписочная численность'!C98/12)*1000,1)</f>
        <v>12285.8</v>
      </c>
      <c r="D98" s="145">
        <f t="shared" si="75"/>
        <v>109.6</v>
      </c>
      <c r="E98" s="144">
        <f>ROUND(('фонд начисленной заработной'!E98/'среднесписочная численность'!E98/3)*1000,1)</f>
        <v>14821.2</v>
      </c>
      <c r="F98" s="144">
        <f>ROUND(('фонд начисленной заработной'!F98/'среднесписочная численность'!F98/3)*1000,1)</f>
        <v>17348.099999999999</v>
      </c>
      <c r="G98" s="145">
        <f t="shared" si="76"/>
        <v>117</v>
      </c>
      <c r="H98" s="144">
        <f>ROUND(('фонд начисленной заработной'!H98/'среднесписочная численность'!H98/12)*1000,1)</f>
        <v>13117.9</v>
      </c>
      <c r="I98" s="145">
        <f t="shared" si="77"/>
        <v>106.8</v>
      </c>
      <c r="J98" s="144">
        <f>ROUND(('фонд начисленной заработной'!J98/'среднесписочная численность'!J98/12)*1000,1)</f>
        <v>14141</v>
      </c>
      <c r="K98" s="145">
        <f t="shared" si="78"/>
        <v>107.8</v>
      </c>
      <c r="L98" s="144">
        <f>ROUND(('фонд начисленной заработной'!L98/'среднесписочная численность'!L98/12)*1000,1)</f>
        <v>15329</v>
      </c>
      <c r="M98" s="145">
        <f t="shared" si="79"/>
        <v>108.4</v>
      </c>
      <c r="N98" s="144">
        <f>ROUND(('фонд начисленной заработной'!N98/'среднесписочная численность'!N98/12)*1000,1)</f>
        <v>16770.7</v>
      </c>
      <c r="O98" s="145">
        <f t="shared" si="80"/>
        <v>109.4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29.25" customHeight="1">
      <c r="A99" s="129" t="str">
        <f>'фонд начисленной заработной'!A99</f>
        <v>АНО "Водоснабжение Черемисиновского района"</v>
      </c>
      <c r="B99" s="130">
        <f>ROUND(('фонд начисленной заработной'!B99/'среднесписочная численность'!B99/12)*1000,1)</f>
        <v>16278.9</v>
      </c>
      <c r="C99" s="131">
        <f>ROUND(('фонд начисленной заработной'!C99/'среднесписочная численность'!C99/12)*1000,1)</f>
        <v>22407.4</v>
      </c>
      <c r="D99" s="122">
        <f t="shared" si="75"/>
        <v>137.6</v>
      </c>
      <c r="E99" s="130">
        <f>ROUND(('фонд начисленной заработной'!E99/'среднесписочная численность'!E99/3)*1000,1)</f>
        <v>14155.6</v>
      </c>
      <c r="F99" s="131">
        <f>ROUND(('фонд начисленной заработной'!F99/'среднесписочная численность'!F99/3)*1000,1)</f>
        <v>23592.6</v>
      </c>
      <c r="G99" s="122">
        <f t="shared" si="76"/>
        <v>166.7</v>
      </c>
      <c r="H99" s="131">
        <f>ROUND(('фонд начисленной заработной'!H99/'среднесписочная численность'!H99/12)*1000,1)</f>
        <v>23751.9</v>
      </c>
      <c r="I99" s="122">
        <f t="shared" si="77"/>
        <v>106</v>
      </c>
      <c r="J99" s="131">
        <f>ROUND(('фонд начисленной заработной'!J99/'среднесписочная численность'!J99/12)*1000,1)</f>
        <v>25413.9</v>
      </c>
      <c r="K99" s="122">
        <f t="shared" si="78"/>
        <v>107</v>
      </c>
      <c r="L99" s="131">
        <f>ROUND(('фонд начисленной заработной'!L99/'среднесписочная численность'!L99/12)*1000,1)</f>
        <v>27447.200000000001</v>
      </c>
      <c r="M99" s="122">
        <f t="shared" si="79"/>
        <v>108</v>
      </c>
      <c r="N99" s="131">
        <f>ROUND(('фонд начисленной заработной'!N99/'среднесписочная численность'!N99/12)*1000,1)</f>
        <v>29917.599999999999</v>
      </c>
      <c r="O99" s="122">
        <f t="shared" si="80"/>
        <v>109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129" t="str">
        <f>'фонд начисленной заработной'!A100</f>
        <v>МУП "Водоканал-Сервис"</v>
      </c>
      <c r="B100" s="130">
        <f>ROUND(('фонд начисленной заработной'!B100/'среднесписочная численность'!B100/12)*1000,1)</f>
        <v>7587.3</v>
      </c>
      <c r="C100" s="131">
        <f>ROUND(('фонд начисленной заработной'!C100/'среднесписочная численность'!C100/12)*1000,1)</f>
        <v>7225</v>
      </c>
      <c r="D100" s="122">
        <f t="shared" si="75"/>
        <v>95.2</v>
      </c>
      <c r="E100" s="130">
        <f>ROUND(('фонд начисленной заработной'!E100/'среднесписочная численность'!E100/3)*1000,1)</f>
        <v>15426.3</v>
      </c>
      <c r="F100" s="131">
        <f>ROUND(('фонд начисленной заработной'!F100/'среднесписочная численность'!F100/3)*1000,1)</f>
        <v>14225.9</v>
      </c>
      <c r="G100" s="122">
        <f t="shared" si="76"/>
        <v>92.2</v>
      </c>
      <c r="H100" s="131">
        <f>ROUND(('фонд начисленной заработной'!H100/'среднесписочная численность'!H100/12)*1000,1)</f>
        <v>7800.9</v>
      </c>
      <c r="I100" s="122">
        <f t="shared" si="77"/>
        <v>108</v>
      </c>
      <c r="J100" s="131">
        <f>ROUND(('фонд начисленной заработной'!J100/'среднесписочная численность'!J100/12)*1000,1)</f>
        <v>8504.6</v>
      </c>
      <c r="K100" s="122">
        <f t="shared" si="78"/>
        <v>109</v>
      </c>
      <c r="L100" s="131">
        <f>ROUND(('фонд начисленной заработной'!L100/'среднесписочная численность'!L100/12)*1000,1)</f>
        <v>9269.9</v>
      </c>
      <c r="M100" s="122">
        <f t="shared" si="79"/>
        <v>109</v>
      </c>
      <c r="N100" s="131">
        <f>ROUND(('фонд начисленной заработной'!N100/'среднесписочная численность'!N100/12)*1000,1)</f>
        <v>10197.200000000001</v>
      </c>
      <c r="O100" s="122">
        <f t="shared" si="80"/>
        <v>110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129"/>
      <c r="B101" s="130"/>
      <c r="C101" s="131"/>
      <c r="D101" s="122"/>
      <c r="E101" s="130"/>
      <c r="F101" s="131"/>
      <c r="G101" s="122"/>
      <c r="H101" s="131"/>
      <c r="I101" s="122"/>
      <c r="J101" s="131"/>
      <c r="K101" s="122"/>
      <c r="L101" s="131"/>
      <c r="M101" s="122"/>
      <c r="N101" s="131"/>
      <c r="O101" s="12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>
      <c r="A102" s="143" t="s">
        <v>4</v>
      </c>
      <c r="B102" s="144" t="e">
        <f>ROUND(('фонд начисленной заработной'!B102/'среднесписочная численность'!B102/12)*1000,1)</f>
        <v>#DIV/0!</v>
      </c>
      <c r="C102" s="144" t="e">
        <f>ROUND(('фонд начисленной заработной'!C102/'среднесписочная численность'!C102/12)*1000,1)</f>
        <v>#DIV/0!</v>
      </c>
      <c r="D102" s="145" t="e">
        <f t="shared" ref="D102:D137" si="81">ROUND(C102/B102*100,1)</f>
        <v>#DIV/0!</v>
      </c>
      <c r="E102" s="144" t="e">
        <f>ROUND(('фонд начисленной заработной'!E102/'среднесписочная численность'!E102/3)*1000,1)</f>
        <v>#DIV/0!</v>
      </c>
      <c r="F102" s="144" t="e">
        <f>ROUND(('фонд начисленной заработной'!F102/'среднесписочная численность'!F102/3)*1000,1)</f>
        <v>#DIV/0!</v>
      </c>
      <c r="G102" s="145" t="e">
        <f t="shared" ref="G102:G138" si="82">ROUND(F102/E102*100,1)</f>
        <v>#DIV/0!</v>
      </c>
      <c r="H102" s="144" t="e">
        <f>ROUND(('фонд начисленной заработной'!H102/'среднесписочная численность'!H102/12)*1000,1)</f>
        <v>#DIV/0!</v>
      </c>
      <c r="I102" s="145" t="e">
        <f t="shared" ref="I102:I121" si="83">ROUND(H102/C102*100,1)</f>
        <v>#DIV/0!</v>
      </c>
      <c r="J102" s="144" t="e">
        <f>ROUND(('фонд начисленной заработной'!J102/'среднесписочная численность'!J102/12)*1000,1)</f>
        <v>#DIV/0!</v>
      </c>
      <c r="K102" s="145" t="e">
        <f t="shared" ref="K102:K150" si="84">ROUND(J102/H102*100,1)</f>
        <v>#DIV/0!</v>
      </c>
      <c r="L102" s="144" t="e">
        <f>ROUND(('фонд начисленной заработной'!L102/'среднесписочная численность'!L102/12)*1000,1)</f>
        <v>#DIV/0!</v>
      </c>
      <c r="M102" s="145" t="e">
        <f t="shared" ref="M102:M150" si="85">ROUND(L102/J102*100,1)</f>
        <v>#DIV/0!</v>
      </c>
      <c r="N102" s="144" t="e">
        <f>ROUND(('фонд начисленной заработной'!N102/'среднесписочная численность'!N102/12)*1000,1)</f>
        <v>#DIV/0!</v>
      </c>
      <c r="O102" s="145" t="e">
        <f t="shared" ref="O102:O150" si="86">ROUND(N102/L102*100,1)</f>
        <v>#DIV/0!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9.5" customHeight="1">
      <c r="A103" s="129" t="str">
        <f>'фонд начисленной заработной'!A103</f>
        <v>(наименование предприятия, организации)</v>
      </c>
      <c r="B103" s="130" t="e">
        <f>ROUND(('фонд начисленной заработной'!B103/'среднесписочная численность'!B103/12)*1000,1)</f>
        <v>#DIV/0!</v>
      </c>
      <c r="C103" s="131" t="e">
        <f>ROUND(('фонд начисленной заработной'!C103/'среднесписочная численность'!C103/12)*1000,1)</f>
        <v>#DIV/0!</v>
      </c>
      <c r="D103" s="122" t="e">
        <f t="shared" si="81"/>
        <v>#DIV/0!</v>
      </c>
      <c r="E103" s="130" t="e">
        <f>ROUND(('фонд начисленной заработной'!E103/'среднесписочная численность'!E103/3)*1000,1)</f>
        <v>#DIV/0!</v>
      </c>
      <c r="F103" s="131" t="e">
        <f>ROUND(('фонд начисленной заработной'!F103/'среднесписочная численность'!F103/3)*1000,1)</f>
        <v>#DIV/0!</v>
      </c>
      <c r="G103" s="122" t="e">
        <f t="shared" si="82"/>
        <v>#DIV/0!</v>
      </c>
      <c r="H103" s="131" t="e">
        <f>ROUND(('фонд начисленной заработной'!H103/'среднесписочная численность'!H103/12)*1000,1)</f>
        <v>#DIV/0!</v>
      </c>
      <c r="I103" s="122" t="e">
        <f t="shared" si="83"/>
        <v>#DIV/0!</v>
      </c>
      <c r="J103" s="131" t="e">
        <f>ROUND(('фонд начисленной заработной'!J103/'среднесписочная численность'!J103/12)*1000,1)</f>
        <v>#DIV/0!</v>
      </c>
      <c r="K103" s="122" t="e">
        <f t="shared" si="84"/>
        <v>#DIV/0!</v>
      </c>
      <c r="L103" s="131" t="e">
        <f>ROUND(('фонд начисленной заработной'!L103/'среднесписочная численность'!L103/12)*1000,1)</f>
        <v>#DIV/0!</v>
      </c>
      <c r="M103" s="122" t="e">
        <f t="shared" si="85"/>
        <v>#DIV/0!</v>
      </c>
      <c r="N103" s="131" t="e">
        <f>ROUND(('фонд начисленной заработной'!N103/'среднесписочная численность'!N103/12)*1000,1)</f>
        <v>#DIV/0!</v>
      </c>
      <c r="O103" s="122" t="e">
        <f t="shared" si="86"/>
        <v>#DIV/0!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9.5" customHeight="1">
      <c r="A104" s="129"/>
      <c r="B104" s="130"/>
      <c r="C104" s="131"/>
      <c r="D104" s="122"/>
      <c r="E104" s="130"/>
      <c r="F104" s="131"/>
      <c r="G104" s="122"/>
      <c r="H104" s="131"/>
      <c r="I104" s="122"/>
      <c r="J104" s="131"/>
      <c r="K104" s="122"/>
      <c r="L104" s="131"/>
      <c r="M104" s="122"/>
      <c r="N104" s="131"/>
      <c r="O104" s="12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24.75">
      <c r="A105" s="143" t="s">
        <v>50</v>
      </c>
      <c r="B105" s="144">
        <f>ROUND(('фонд начисленной заработной'!B105/'среднесписочная численность'!B105/12)*1000,1)</f>
        <v>11918.9</v>
      </c>
      <c r="C105" s="144">
        <f>ROUND(('фонд начисленной заработной'!C105/'среднесписочная численность'!C105/12)*1000,1)</f>
        <v>14695.1</v>
      </c>
      <c r="D105" s="145">
        <f t="shared" si="81"/>
        <v>123.3</v>
      </c>
      <c r="E105" s="144">
        <f>ROUND(('фонд начисленной заработной'!E105/'среднесписочная численность'!E105/3)*1000,1)</f>
        <v>17101</v>
      </c>
      <c r="F105" s="144">
        <f>ROUND(('фонд начисленной заработной'!F105/'среднесписочная численность'!F105/3)*1000,1)</f>
        <v>21677.8</v>
      </c>
      <c r="G105" s="145">
        <f t="shared" si="82"/>
        <v>126.8</v>
      </c>
      <c r="H105" s="144">
        <f>ROUND(('фонд начисленной заработной'!H105/'среднесписочная численность'!H105/12)*1000,1)</f>
        <v>15578.3</v>
      </c>
      <c r="I105" s="145">
        <f t="shared" si="83"/>
        <v>106</v>
      </c>
      <c r="J105" s="144">
        <f>ROUND(('фонд начисленной заработной'!J105/'среднесписочная численность'!J105/12)*1000,1)</f>
        <v>16687.400000000001</v>
      </c>
      <c r="K105" s="145">
        <f t="shared" si="84"/>
        <v>107.1</v>
      </c>
      <c r="L105" s="144">
        <f>ROUND(('фонд начисленной заработной'!L105/'среднесписочная численность'!L105/12)*1000,1)</f>
        <v>18247.3</v>
      </c>
      <c r="M105" s="145">
        <f t="shared" si="85"/>
        <v>109.3</v>
      </c>
      <c r="N105" s="144">
        <f>ROUND(('фонд начисленной заработной'!N105/'среднесписочная численность'!N105/12)*1000,1)</f>
        <v>20231.400000000001</v>
      </c>
      <c r="O105" s="145">
        <f t="shared" si="86"/>
        <v>110.9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9.5" customHeight="1">
      <c r="A106" s="129" t="str">
        <f>'фонд начисленной заработной'!A106</f>
        <v>ЗАО «Тандер»магазин магнит «Раунд»</v>
      </c>
      <c r="B106" s="130">
        <f>ROUND(('фонд начисленной заработной'!B106/'среднесписочная численность'!B106/12)*1000,1)</f>
        <v>18977.3</v>
      </c>
      <c r="C106" s="131">
        <f>ROUND(('фонд начисленной заработной'!C106/'среднесписочная численность'!C106/12)*1000,1)</f>
        <v>18803.8</v>
      </c>
      <c r="D106" s="122">
        <f t="shared" si="81"/>
        <v>99.1</v>
      </c>
      <c r="E106" s="130">
        <f>ROUND(('фонд начисленной заработной'!E106/'среднесписочная численность'!E106/3)*1000,1)</f>
        <v>23194.400000000001</v>
      </c>
      <c r="F106" s="131">
        <f>ROUND(('фонд начисленной заработной'!F106/'среднесписочная численность'!F106/3)*1000,1)</f>
        <v>24797</v>
      </c>
      <c r="G106" s="122">
        <f t="shared" si="82"/>
        <v>106.9</v>
      </c>
      <c r="H106" s="131">
        <f>ROUND(('фонд начисленной заработной'!H106/'среднесписочная численность'!H106/12)*1000,1)</f>
        <v>19932.599999999999</v>
      </c>
      <c r="I106" s="122">
        <f t="shared" si="83"/>
        <v>106</v>
      </c>
      <c r="J106" s="131">
        <f>ROUND(('фонд начисленной заработной'!J106/'среднесписочная численность'!J106/12)*1000,1)</f>
        <v>21327.3</v>
      </c>
      <c r="K106" s="122">
        <f t="shared" si="84"/>
        <v>107</v>
      </c>
      <c r="L106" s="131">
        <f>ROUND(('фонд начисленной заработной'!L106/'среднесписочная численность'!L106/12)*1000,1)</f>
        <v>23247</v>
      </c>
      <c r="M106" s="122">
        <f t="shared" si="85"/>
        <v>109</v>
      </c>
      <c r="N106" s="131">
        <f>ROUND(('фонд начисленной заработной'!N106/'среднесписочная численность'!N106/12)*1000,1)</f>
        <v>26271.200000000001</v>
      </c>
      <c r="O106" s="122">
        <f t="shared" si="86"/>
        <v>113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129" t="s">
        <v>111</v>
      </c>
      <c r="B107" s="130"/>
      <c r="C107" s="131"/>
      <c r="D107" s="122"/>
      <c r="E107" s="130"/>
      <c r="F107" s="131"/>
      <c r="G107" s="122"/>
      <c r="H107" s="131"/>
      <c r="I107" s="122"/>
      <c r="J107" s="131"/>
      <c r="K107" s="122"/>
      <c r="L107" s="131"/>
      <c r="M107" s="122"/>
      <c r="N107" s="131"/>
      <c r="O107" s="12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9.5" customHeight="1">
      <c r="A108" s="129" t="str">
        <f>'фонд начисленной заработной'!A108</f>
        <v>ООО "Единство"</v>
      </c>
      <c r="B108" s="130">
        <f>ROUND(('фонд начисленной заработной'!B108/'среднесписочная численность'!B108/12)*1000,1)</f>
        <v>11070.2</v>
      </c>
      <c r="C108" s="131">
        <f>ROUND(('фонд начисленной заработной'!C108/'среднесписочная численность'!C108/12)*1000,1)</f>
        <v>13164.6</v>
      </c>
      <c r="D108" s="122">
        <f t="shared" si="81"/>
        <v>118.9</v>
      </c>
      <c r="E108" s="130">
        <f>ROUND(('фонд начисленной заработной'!E108/'среднесписочная численность'!E108/3)*1000,1)</f>
        <v>15098</v>
      </c>
      <c r="F108" s="131">
        <f>ROUND(('фонд начисленной заработной'!F108/'среднесписочная численность'!F108/3)*1000,1)</f>
        <v>16187.5</v>
      </c>
      <c r="G108" s="122">
        <f t="shared" si="82"/>
        <v>107.2</v>
      </c>
      <c r="H108" s="131">
        <f>ROUND(('фонд начисленной заработной'!H108/'среднесписочная численность'!H108/12)*1000,1)</f>
        <v>13954.9</v>
      </c>
      <c r="I108" s="122">
        <f t="shared" si="83"/>
        <v>106</v>
      </c>
      <c r="J108" s="131">
        <f>ROUND(('фонд начисленной заработной'!J108/'среднесписочная численность'!J108/12)*1000,1)</f>
        <v>14932.3</v>
      </c>
      <c r="K108" s="122">
        <f t="shared" si="84"/>
        <v>107</v>
      </c>
      <c r="L108" s="131">
        <f>ROUND(('фонд начисленной заработной'!L108/'среднесписочная численность'!L108/12)*1000,1)</f>
        <v>16425.5</v>
      </c>
      <c r="M108" s="122">
        <f t="shared" si="85"/>
        <v>110</v>
      </c>
      <c r="N108" s="131">
        <f>ROUND(('фонд начисленной заработной'!N108/'среднесписочная численность'!N108/12)*1000,1)</f>
        <v>18232.3</v>
      </c>
      <c r="O108" s="122">
        <f t="shared" si="86"/>
        <v>111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8" customHeight="1">
      <c r="A109" s="129" t="str">
        <f>'фонд начисленной заработной'!A109</f>
        <v>Пятерочка</v>
      </c>
      <c r="B109" s="130">
        <f>ROUND(('фонд начисленной заработной'!B109/'среднесписочная численность'!B109/12)*1000,1)</f>
        <v>10159.6</v>
      </c>
      <c r="C109" s="131">
        <f>ROUND(('фонд начисленной заработной'!C109/'среднесписочная численность'!C109/12)*1000,1)</f>
        <v>18167.400000000001</v>
      </c>
      <c r="D109" s="122">
        <f t="shared" si="81"/>
        <v>178.8</v>
      </c>
      <c r="E109" s="130">
        <f>ROUND(('фонд начисленной заработной'!E109/'среднесписочная численность'!E109/3)*1000,1)</f>
        <v>22744.9</v>
      </c>
      <c r="F109" s="131">
        <f>ROUND(('фонд начисленной заработной'!F109/'среднесписочная численность'!F109/3)*1000,1)</f>
        <v>44444.4</v>
      </c>
      <c r="G109" s="122">
        <f t="shared" si="82"/>
        <v>195.4</v>
      </c>
      <c r="H109" s="131">
        <f>ROUND(('фонд начисленной заработной'!H109/'среднесписочная численность'!H109/12)*1000,1)</f>
        <v>19263.900000000001</v>
      </c>
      <c r="I109" s="122">
        <f t="shared" si="83"/>
        <v>106</v>
      </c>
      <c r="J109" s="131">
        <f>ROUND(('фонд начисленной заработной'!J109/'среднесписочная численность'!J109/12)*1000,1)</f>
        <v>20618.099999999999</v>
      </c>
      <c r="K109" s="122">
        <f t="shared" si="84"/>
        <v>107</v>
      </c>
      <c r="L109" s="131">
        <f>ROUND(('фонд начисленной заработной'!L109/'среднесписочная численность'!L109/12)*1000,1)</f>
        <v>22267.4</v>
      </c>
      <c r="M109" s="122">
        <f t="shared" si="85"/>
        <v>108</v>
      </c>
      <c r="N109" s="131">
        <f>ROUND(('фонд начисленной заработной'!N109/'среднесписочная численность'!N109/12)*1000,1)</f>
        <v>24271.5</v>
      </c>
      <c r="O109" s="122">
        <f t="shared" si="86"/>
        <v>109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>
      <c r="A110" s="143" t="s">
        <v>51</v>
      </c>
      <c r="B110" s="144">
        <f>ROUND(('фонд начисленной заработной'!B110/'среднесписочная численность'!B110/12)*1000,1)</f>
        <v>43142.9</v>
      </c>
      <c r="C110" s="144">
        <f>ROUND(('фонд начисленной заработной'!C110/'среднесписочная численность'!C110/12)*1000,1)</f>
        <v>42579.7</v>
      </c>
      <c r="D110" s="145">
        <f t="shared" si="81"/>
        <v>98.7</v>
      </c>
      <c r="E110" s="144">
        <f>ROUND(('фонд начисленной заработной'!E110/'среднесписочная численность'!E110/3)*1000,1)</f>
        <v>55932.5</v>
      </c>
      <c r="F110" s="144">
        <f>ROUND(('фонд начисленной заработной'!F110/'среднесписочная численность'!F110/3)*1000,1)</f>
        <v>54754.2</v>
      </c>
      <c r="G110" s="145">
        <f t="shared" si="82"/>
        <v>97.9</v>
      </c>
      <c r="H110" s="144">
        <f>ROUND(('фонд начисленной заработной'!H110/'среднесписочная численность'!H110/12)*1000,1)</f>
        <v>45506.2</v>
      </c>
      <c r="I110" s="145">
        <f t="shared" si="83"/>
        <v>106.9</v>
      </c>
      <c r="J110" s="144">
        <f>ROUND(('фонд начисленной заработной'!J110/'среднесписочная численность'!J110/12)*1000,1)</f>
        <v>49108.5</v>
      </c>
      <c r="K110" s="145">
        <f t="shared" si="84"/>
        <v>107.9</v>
      </c>
      <c r="L110" s="144">
        <f>ROUND(('фонд начисленной заработной'!L110/'среднесписочная численность'!L110/12)*1000,1)</f>
        <v>53528.1</v>
      </c>
      <c r="M110" s="145">
        <f t="shared" si="85"/>
        <v>109</v>
      </c>
      <c r="N110" s="144">
        <f>ROUND(('фонд начисленной заработной'!N110/'среднесписочная численность'!N110/12)*1000,1)</f>
        <v>59371.3</v>
      </c>
      <c r="O110" s="145">
        <f t="shared" si="86"/>
        <v>110.9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8" customHeight="1">
      <c r="A111" s="129" t="str">
        <f>'фонд начисленной заработной'!A111</f>
        <v>ГКС</v>
      </c>
      <c r="B111" s="131">
        <f>ROUND(('фонд начисленной заработной'!B111/'среднесписочная численность'!B111/12)*1000,1)</f>
        <v>52595.9</v>
      </c>
      <c r="C111" s="131">
        <f>ROUND(('фонд начисленной заработной'!C111/'среднесписочная численность'!C111/12)*1000,1)</f>
        <v>55326</v>
      </c>
      <c r="D111" s="122">
        <f t="shared" si="81"/>
        <v>105.2</v>
      </c>
      <c r="E111" s="131">
        <f>ROUND(('фонд начисленной заработной'!E111/'среднесписочная численность'!E111/3)*1000,1)</f>
        <v>67461.399999999994</v>
      </c>
      <c r="F111" s="131">
        <f>ROUND(('фонд начисленной заработной'!F111/'среднесписочная численность'!F111/3)*1000,1)</f>
        <v>69851.3</v>
      </c>
      <c r="G111" s="122">
        <f t="shared" si="82"/>
        <v>103.5</v>
      </c>
      <c r="H111" s="131">
        <f>ROUND(('фонд начисленной заработной'!H111/'среднесписочная численность'!H111/12)*1000,1)</f>
        <v>59199.6</v>
      </c>
      <c r="I111" s="122">
        <f t="shared" si="83"/>
        <v>107</v>
      </c>
      <c r="J111" s="131">
        <f>ROUND(('фонд начисленной заработной'!J111/'среднесписочная численность'!J111/12)*1000,1)</f>
        <v>63934.7</v>
      </c>
      <c r="K111" s="122">
        <f t="shared" si="84"/>
        <v>108</v>
      </c>
      <c r="L111" s="131">
        <f>ROUND(('фонд начисленной заработной'!L111/'среднесписочная численность'!L111/12)*1000,1)</f>
        <v>69688.800000000003</v>
      </c>
      <c r="M111" s="122">
        <f t="shared" si="85"/>
        <v>109</v>
      </c>
      <c r="N111" s="131">
        <f>ROUND(('фонд начисленной заработной'!N111/'среднесписочная численность'!N111/12)*1000,1)</f>
        <v>77354.600000000006</v>
      </c>
      <c r="O111" s="122">
        <f t="shared" si="86"/>
        <v>111</v>
      </c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28.5" customHeight="1">
      <c r="A112" s="129" t="str">
        <f>'фонд начисленной заработной'!A112</f>
        <v>ООО "Черемисиновское хлебоприемное предприятие"</v>
      </c>
      <c r="B112" s="131">
        <f>ROUND(('фонд начисленной заработной'!B112/'среднесписочная численность'!B112/12)*1000,1)</f>
        <v>20888.900000000001</v>
      </c>
      <c r="C112" s="131">
        <f>ROUND(('фонд начисленной заработной'!C112/'среднесписочная численность'!C112/12)*1000,1)</f>
        <v>12307.3</v>
      </c>
      <c r="D112" s="122">
        <f t="shared" si="81"/>
        <v>58.9</v>
      </c>
      <c r="E112" s="131">
        <f>ROUND(('фонд начисленной заработной'!E112/'среднесписочная численность'!E112/3)*1000,1)</f>
        <v>28791.7</v>
      </c>
      <c r="F112" s="131">
        <f>ROUND(('фонд начисленной заработной'!F112/'среднесписочная численность'!F112/3)*1000,1)</f>
        <v>19527.8</v>
      </c>
      <c r="G112" s="122">
        <f t="shared" si="82"/>
        <v>67.8</v>
      </c>
      <c r="H112" s="131">
        <f>ROUND(('фонд начисленной заработной'!H112/'среднесписочная численность'!H112/12)*1000,1)</f>
        <v>12984.4</v>
      </c>
      <c r="I112" s="122">
        <f t="shared" si="83"/>
        <v>105.5</v>
      </c>
      <c r="J112" s="131">
        <f>ROUND(('фонд начисленной заработной'!J112/'среднесписочная численность'!J112/12)*1000,1)</f>
        <v>13896.2</v>
      </c>
      <c r="K112" s="122">
        <f t="shared" si="84"/>
        <v>107</v>
      </c>
      <c r="L112" s="131">
        <f>ROUND(('фонд начисленной заработной'!L112/'среднесписочная численность'!L112/12)*1000,1)</f>
        <v>15146.5</v>
      </c>
      <c r="M112" s="122">
        <f t="shared" si="85"/>
        <v>109</v>
      </c>
      <c r="N112" s="131">
        <f>ROUND(('фонд начисленной заработной'!N112/'среднесписочная численность'!N112/12)*1000,1)</f>
        <v>16661.099999999999</v>
      </c>
      <c r="O112" s="122">
        <f t="shared" si="86"/>
        <v>110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6.5" customHeight="1">
      <c r="A113" s="129">
        <f>'фонд начисленной заработной'!A113</f>
        <v>0</v>
      </c>
      <c r="B113" s="131" t="e">
        <f>ROUND(('фонд начисленной заработной'!B113/'среднесписочная численность'!B113/12)*1000,1)</f>
        <v>#DIV/0!</v>
      </c>
      <c r="C113" s="131" t="e">
        <f>ROUND(('фонд начисленной заработной'!C113/'среднесписочная численность'!C113/12)*1000,1)</f>
        <v>#DIV/0!</v>
      </c>
      <c r="D113" s="122" t="e">
        <f t="shared" si="81"/>
        <v>#DIV/0!</v>
      </c>
      <c r="E113" s="131" t="e">
        <f>ROUND(('фонд начисленной заработной'!E113/'среднесписочная численность'!E113/3)*1000,1)</f>
        <v>#DIV/0!</v>
      </c>
      <c r="F113" s="131" t="e">
        <f>ROUND(('фонд начисленной заработной'!F113/'среднесписочная численность'!F113/3)*1000,1)</f>
        <v>#DIV/0!</v>
      </c>
      <c r="G113" s="122" t="e">
        <f t="shared" si="82"/>
        <v>#DIV/0!</v>
      </c>
      <c r="H113" s="131" t="e">
        <f>ROUND(('фонд начисленной заработной'!H113/'среднесписочная численность'!H113/12)*1000,1)</f>
        <v>#DIV/0!</v>
      </c>
      <c r="I113" s="122" t="e">
        <f t="shared" si="83"/>
        <v>#DIV/0!</v>
      </c>
      <c r="J113" s="131" t="e">
        <f>ROUND(('фонд начисленной заработной'!J113/'среднесписочная численность'!J113/12)*1000,1)</f>
        <v>#DIV/0!</v>
      </c>
      <c r="K113" s="122" t="e">
        <f t="shared" si="84"/>
        <v>#DIV/0!</v>
      </c>
      <c r="L113" s="131" t="e">
        <f>ROUND(('фонд начисленной заработной'!L113/'среднесписочная численность'!L113/12)*1000,1)</f>
        <v>#DIV/0!</v>
      </c>
      <c r="M113" s="122" t="e">
        <f t="shared" si="85"/>
        <v>#DIV/0!</v>
      </c>
      <c r="N113" s="131" t="e">
        <f>ROUND(('фонд начисленной заработной'!N113/'среднесписочная численность'!N113/12)*1000,1)</f>
        <v>#DIV/0!</v>
      </c>
      <c r="O113" s="122" t="e">
        <f t="shared" si="86"/>
        <v>#DIV/0!</v>
      </c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24.75">
      <c r="A114" s="143" t="s">
        <v>52</v>
      </c>
      <c r="B114" s="144" t="e">
        <f>ROUND(('фонд начисленной заработной'!B114/'среднесписочная численность'!B114/12)*1000,1)</f>
        <v>#DIV/0!</v>
      </c>
      <c r="C114" s="144" t="e">
        <f>ROUND(('фонд начисленной заработной'!C114/'среднесписочная численность'!C114/12)*1000,1)</f>
        <v>#DIV/0!</v>
      </c>
      <c r="D114" s="145" t="e">
        <f t="shared" si="81"/>
        <v>#DIV/0!</v>
      </c>
      <c r="E114" s="144" t="e">
        <f>ROUND(('фонд начисленной заработной'!E114/'среднесписочная численность'!E114/3)*1000,1)</f>
        <v>#DIV/0!</v>
      </c>
      <c r="F114" s="144" t="e">
        <f>ROUND(('фонд начисленной заработной'!F114/'среднесписочная численность'!F114/3)*1000,1)</f>
        <v>#DIV/0!</v>
      </c>
      <c r="G114" s="145" t="e">
        <f t="shared" si="82"/>
        <v>#DIV/0!</v>
      </c>
      <c r="H114" s="144" t="e">
        <f>ROUND(('фонд начисленной заработной'!H114/'среднесписочная численность'!H114/12)*1000,1)</f>
        <v>#DIV/0!</v>
      </c>
      <c r="I114" s="145" t="e">
        <f t="shared" si="83"/>
        <v>#DIV/0!</v>
      </c>
      <c r="J114" s="144" t="e">
        <f>ROUND(('фонд начисленной заработной'!J114/'среднесписочная численность'!J114/12)*1000,1)</f>
        <v>#DIV/0!</v>
      </c>
      <c r="K114" s="145" t="e">
        <f t="shared" si="84"/>
        <v>#DIV/0!</v>
      </c>
      <c r="L114" s="144" t="e">
        <f>ROUND(('фонд начисленной заработной'!L114/'среднесписочная численность'!L114/12)*1000,1)</f>
        <v>#DIV/0!</v>
      </c>
      <c r="M114" s="145" t="e">
        <f t="shared" si="85"/>
        <v>#DIV/0!</v>
      </c>
      <c r="N114" s="144" t="e">
        <f>ROUND(('фонд начисленной заработной'!N114/'среднесписочная численность'!N114/12)*1000,1)</f>
        <v>#DIV/0!</v>
      </c>
      <c r="O114" s="145" t="e">
        <f t="shared" si="86"/>
        <v>#DIV/0!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8" customHeight="1">
      <c r="A115" s="129">
        <f>'фонд начисленной заработной'!A115</f>
        <v>0</v>
      </c>
      <c r="B115" s="131" t="e">
        <f>ROUND(('фонд начисленной заработной'!B115/'среднесписочная численность'!B115/12)*1000,1)</f>
        <v>#DIV/0!</v>
      </c>
      <c r="C115" s="131" t="e">
        <f>ROUND(('фонд начисленной заработной'!C115/'среднесписочная численность'!C115/12)*1000,1)</f>
        <v>#DIV/0!</v>
      </c>
      <c r="D115" s="122" t="e">
        <f t="shared" si="81"/>
        <v>#DIV/0!</v>
      </c>
      <c r="E115" s="131" t="e">
        <f>ROUND(('фонд начисленной заработной'!E115/'среднесписочная численность'!E115/3)*1000,1)</f>
        <v>#DIV/0!</v>
      </c>
      <c r="F115" s="131" t="e">
        <f>ROUND(('фонд начисленной заработной'!F115/'среднесписочная численность'!F115/3)*1000,1)</f>
        <v>#DIV/0!</v>
      </c>
      <c r="G115" s="122" t="e">
        <f t="shared" si="82"/>
        <v>#DIV/0!</v>
      </c>
      <c r="H115" s="131" t="e">
        <f>ROUND(('фонд начисленной заработной'!H115/'среднесписочная численность'!H115/12)*1000,1)</f>
        <v>#DIV/0!</v>
      </c>
      <c r="I115" s="122" t="e">
        <f t="shared" si="83"/>
        <v>#DIV/0!</v>
      </c>
      <c r="J115" s="131" t="e">
        <f>ROUND(('фонд начисленной заработной'!J115/'среднесписочная численность'!J115/12)*1000,1)</f>
        <v>#DIV/0!</v>
      </c>
      <c r="K115" s="122" t="e">
        <f t="shared" si="84"/>
        <v>#DIV/0!</v>
      </c>
      <c r="L115" s="131" t="e">
        <f>ROUND(('фонд начисленной заработной'!L115/'среднесписочная численность'!L115/12)*1000,1)</f>
        <v>#DIV/0!</v>
      </c>
      <c r="M115" s="122" t="e">
        <f t="shared" si="85"/>
        <v>#DIV/0!</v>
      </c>
      <c r="N115" s="131" t="e">
        <f>ROUND(('фонд начисленной заработной'!N115/'среднесписочная численность'!N115/12)*1000,1)</f>
        <v>#DIV/0!</v>
      </c>
      <c r="O115" s="122" t="e">
        <f t="shared" si="86"/>
        <v>#DIV/0!</v>
      </c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8" customHeight="1">
      <c r="A116" s="129">
        <f>'фонд начисленной заработной'!A116</f>
        <v>0</v>
      </c>
      <c r="B116" s="131" t="e">
        <f>ROUND(('фонд начисленной заработной'!B116/'среднесписочная численность'!B116/12)*1000,1)</f>
        <v>#DIV/0!</v>
      </c>
      <c r="C116" s="131" t="e">
        <f>ROUND(('фонд начисленной заработной'!C116/'среднесписочная численность'!C116/12)*1000,1)</f>
        <v>#DIV/0!</v>
      </c>
      <c r="D116" s="122" t="e">
        <f t="shared" si="81"/>
        <v>#DIV/0!</v>
      </c>
      <c r="E116" s="131" t="e">
        <f>ROUND(('фонд начисленной заработной'!E116/'среднесписочная численность'!E116/3)*1000,1)</f>
        <v>#DIV/0!</v>
      </c>
      <c r="F116" s="131" t="e">
        <f>ROUND(('фонд начисленной заработной'!F116/'среднесписочная численность'!F116/3)*1000,1)</f>
        <v>#DIV/0!</v>
      </c>
      <c r="G116" s="122" t="e">
        <f t="shared" si="82"/>
        <v>#DIV/0!</v>
      </c>
      <c r="H116" s="131" t="e">
        <f>ROUND(('фонд начисленной заработной'!H116/'среднесписочная численность'!H116/12)*1000,1)</f>
        <v>#DIV/0!</v>
      </c>
      <c r="I116" s="122" t="e">
        <f t="shared" si="83"/>
        <v>#DIV/0!</v>
      </c>
      <c r="J116" s="131" t="e">
        <f>ROUND(('фонд начисленной заработной'!J116/'среднесписочная численность'!J116/12)*1000,1)</f>
        <v>#DIV/0!</v>
      </c>
      <c r="K116" s="122" t="e">
        <f t="shared" si="84"/>
        <v>#DIV/0!</v>
      </c>
      <c r="L116" s="131" t="e">
        <f>ROUND(('фонд начисленной заработной'!L116/'среднесписочная численность'!L116/12)*1000,1)</f>
        <v>#DIV/0!</v>
      </c>
      <c r="M116" s="122" t="e">
        <f t="shared" si="85"/>
        <v>#DIV/0!</v>
      </c>
      <c r="N116" s="131" t="e">
        <f>ROUND(('фонд начисленной заработной'!N116/'среднесписочная численность'!N116/12)*1000,1)</f>
        <v>#DIV/0!</v>
      </c>
      <c r="O116" s="122" t="e">
        <f t="shared" si="86"/>
        <v>#DIV/0!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" customHeight="1">
      <c r="A117" s="129">
        <f>'фонд начисленной заработной'!A117</f>
        <v>0</v>
      </c>
      <c r="B117" s="131" t="e">
        <f>ROUND(('фонд начисленной заработной'!B117/'среднесписочная численность'!B117/12)*1000,1)</f>
        <v>#DIV/0!</v>
      </c>
      <c r="C117" s="131" t="e">
        <f>ROUND(('фонд начисленной заработной'!C117/'среднесписочная численность'!C117/12)*1000,1)</f>
        <v>#DIV/0!</v>
      </c>
      <c r="D117" s="122" t="e">
        <f t="shared" si="81"/>
        <v>#DIV/0!</v>
      </c>
      <c r="E117" s="131" t="e">
        <f>ROUND(('фонд начисленной заработной'!E117/'среднесписочная численность'!E117/3)*1000,1)</f>
        <v>#DIV/0!</v>
      </c>
      <c r="F117" s="131" t="e">
        <f>ROUND(('фонд начисленной заработной'!F117/'среднесписочная численность'!F117/3)*1000,1)</f>
        <v>#DIV/0!</v>
      </c>
      <c r="G117" s="122" t="e">
        <f t="shared" si="82"/>
        <v>#DIV/0!</v>
      </c>
      <c r="H117" s="131" t="e">
        <f>ROUND(('фонд начисленной заработной'!H117/'среднесписочная численность'!H117/12)*1000,1)</f>
        <v>#DIV/0!</v>
      </c>
      <c r="I117" s="122" t="e">
        <f t="shared" si="83"/>
        <v>#DIV/0!</v>
      </c>
      <c r="J117" s="131" t="e">
        <f>ROUND(('фонд начисленной заработной'!J117/'среднесписочная численность'!J117/12)*1000,1)</f>
        <v>#DIV/0!</v>
      </c>
      <c r="K117" s="122" t="e">
        <f t="shared" si="84"/>
        <v>#DIV/0!</v>
      </c>
      <c r="L117" s="131" t="e">
        <f>ROUND(('фонд начисленной заработной'!L117/'среднесписочная численность'!L117/12)*1000,1)</f>
        <v>#DIV/0!</v>
      </c>
      <c r="M117" s="122" t="e">
        <f t="shared" si="85"/>
        <v>#DIV/0!</v>
      </c>
      <c r="N117" s="131" t="e">
        <f>ROUND(('фонд начисленной заработной'!N117/'среднесписочная численность'!N117/12)*1000,1)</f>
        <v>#DIV/0!</v>
      </c>
      <c r="O117" s="122" t="e">
        <f t="shared" si="86"/>
        <v>#DIV/0!</v>
      </c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>
      <c r="A118" s="143" t="s">
        <v>9</v>
      </c>
      <c r="B118" s="144">
        <f>ROUND(('фонд начисленной заработной'!B118/'среднесписочная численность'!B118/12)*1000,1)</f>
        <v>23092.6</v>
      </c>
      <c r="C118" s="144">
        <f>ROUND(('фонд начисленной заработной'!C118/'среднесписочная численность'!C118/12)*1000,1)</f>
        <v>27048.9</v>
      </c>
      <c r="D118" s="145">
        <f t="shared" si="81"/>
        <v>117.1</v>
      </c>
      <c r="E118" s="144">
        <f>ROUND(('фонд начисленной заработной'!E118/'среднесписочная численность'!E118/3)*1000,1)</f>
        <v>29556</v>
      </c>
      <c r="F118" s="144">
        <f>ROUND(('фонд начисленной заработной'!F118/'среднесписочная численность'!F118/3)*1000,1)</f>
        <v>23794.7</v>
      </c>
      <c r="G118" s="145">
        <f t="shared" si="82"/>
        <v>80.5</v>
      </c>
      <c r="H118" s="144">
        <f>ROUND(('фонд начисленной заработной'!H118/'среднесписочная численность'!H118/12)*1000,1)</f>
        <v>28942.3</v>
      </c>
      <c r="I118" s="145">
        <f t="shared" si="83"/>
        <v>107</v>
      </c>
      <c r="J118" s="144">
        <f>ROUND(('фонд начисленной заработной'!J118/'среднесписочная численность'!J118/12)*1000,1)</f>
        <v>31257.7</v>
      </c>
      <c r="K118" s="145">
        <f t="shared" si="84"/>
        <v>108</v>
      </c>
      <c r="L118" s="144">
        <f>ROUND(('фонд начисленной заработной'!L118/'среднесписочная численность'!L118/12)*1000,1)</f>
        <v>34071</v>
      </c>
      <c r="M118" s="145">
        <f t="shared" si="85"/>
        <v>109</v>
      </c>
      <c r="N118" s="144">
        <f>ROUND(('фонд начисленной заработной'!N118/'среднесписочная численность'!N118/12)*1000,1)</f>
        <v>37137.199999999997</v>
      </c>
      <c r="O118" s="145">
        <f t="shared" si="86"/>
        <v>109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6.5" customHeight="1">
      <c r="A119" s="129">
        <f>'фонд начисленной заработной'!A119</f>
        <v>0</v>
      </c>
      <c r="B119" s="131">
        <f>ROUND(('фонд начисленной заработной'!B119/'среднесписочная численность'!B119/12)*1000,1)</f>
        <v>15998.6</v>
      </c>
      <c r="C119" s="131">
        <f>ROUND(('фонд начисленной заработной'!C119/'среднесписочная численность'!C119/12)*1000,1)</f>
        <v>27048.9</v>
      </c>
      <c r="D119" s="122">
        <f t="shared" si="81"/>
        <v>169.1</v>
      </c>
      <c r="E119" s="131">
        <f>ROUND(('фонд начисленной заработной'!E119/'среднесписочная численность'!E119/3)*1000,1)</f>
        <v>29556</v>
      </c>
      <c r="F119" s="131">
        <f>ROUND(('фонд начисленной заработной'!F119/'среднесписочная численность'!F119/3)*1000,1)</f>
        <v>23794.7</v>
      </c>
      <c r="G119" s="122">
        <f t="shared" si="82"/>
        <v>80.5</v>
      </c>
      <c r="H119" s="131">
        <f>ROUND(('фонд начисленной заработной'!H119/'среднесписочная численность'!H119/12)*1000,1)</f>
        <v>28942.3</v>
      </c>
      <c r="I119" s="122">
        <f t="shared" si="83"/>
        <v>107</v>
      </c>
      <c r="J119" s="131">
        <f>ROUND(('фонд начисленной заработной'!J119/'среднесписочная численность'!J119/12)*1000,1)</f>
        <v>31257.7</v>
      </c>
      <c r="K119" s="122">
        <f t="shared" si="84"/>
        <v>108</v>
      </c>
      <c r="L119" s="131">
        <f>ROUND(('фонд начисленной заработной'!L119/'среднесписочная численность'!L119/12)*1000,1)</f>
        <v>34071</v>
      </c>
      <c r="M119" s="122">
        <f t="shared" si="85"/>
        <v>109</v>
      </c>
      <c r="N119" s="131">
        <f>ROUND(('фонд начисленной заработной'!N119/'среднесписочная численность'!N119/12)*1000,1)</f>
        <v>37137.199999999997</v>
      </c>
      <c r="O119" s="122">
        <f t="shared" si="86"/>
        <v>109</v>
      </c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129">
        <f>'фонд начисленной заработной'!A120</f>
        <v>0</v>
      </c>
      <c r="B120" s="131" t="e">
        <f>ROUND(('фонд начисленной заработной'!B120/'среднесписочная численность'!B120/12)*1000,1)</f>
        <v>#DIV/0!</v>
      </c>
      <c r="C120" s="131" t="e">
        <f>ROUND(('фонд начисленной заработной'!C120/'среднесписочная численность'!C120/12)*1000,1)</f>
        <v>#DIV/0!</v>
      </c>
      <c r="D120" s="122" t="e">
        <f t="shared" si="81"/>
        <v>#DIV/0!</v>
      </c>
      <c r="E120" s="131" t="e">
        <f>ROUND(('фонд начисленной заработной'!E120/'среднесписочная численность'!E120/3)*1000,1)</f>
        <v>#DIV/0!</v>
      </c>
      <c r="F120" s="131" t="e">
        <f>ROUND(('фонд начисленной заработной'!F120/'среднесписочная численность'!F120/3)*1000,1)</f>
        <v>#DIV/0!</v>
      </c>
      <c r="G120" s="122" t="e">
        <f t="shared" si="82"/>
        <v>#DIV/0!</v>
      </c>
      <c r="H120" s="131" t="e">
        <f>ROUND(('фонд начисленной заработной'!H120/'среднесписочная численность'!H120/12)*1000,1)</f>
        <v>#DIV/0!</v>
      </c>
      <c r="I120" s="122" t="e">
        <f t="shared" si="83"/>
        <v>#DIV/0!</v>
      </c>
      <c r="J120" s="131" t="e">
        <f>ROUND(('фонд начисленной заработной'!J120/'среднесписочная численность'!J120/12)*1000,1)</f>
        <v>#DIV/0!</v>
      </c>
      <c r="K120" s="122" t="e">
        <f t="shared" si="84"/>
        <v>#DIV/0!</v>
      </c>
      <c r="L120" s="131" t="e">
        <f>ROUND(('фонд начисленной заработной'!L120/'среднесписочная численность'!L120/12)*1000,1)</f>
        <v>#DIV/0!</v>
      </c>
      <c r="M120" s="122" t="e">
        <f t="shared" si="85"/>
        <v>#DIV/0!</v>
      </c>
      <c r="N120" s="131" t="e">
        <f>ROUND(('фонд начисленной заработной'!N120/'среднесписочная численность'!N120/12)*1000,1)</f>
        <v>#DIV/0!</v>
      </c>
      <c r="O120" s="122" t="e">
        <f t="shared" si="86"/>
        <v>#DIV/0!</v>
      </c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6.5" customHeight="1">
      <c r="A121" s="129">
        <f>'фонд начисленной заработной'!A121</f>
        <v>0</v>
      </c>
      <c r="B121" s="131" t="e">
        <f>ROUND(('фонд начисленной заработной'!B121/'среднесписочная численность'!B121/12)*1000,1)</f>
        <v>#DIV/0!</v>
      </c>
      <c r="C121" s="131" t="e">
        <f>ROUND(('фонд начисленной заработной'!C121/'среднесписочная численность'!C121/12)*1000,1)</f>
        <v>#DIV/0!</v>
      </c>
      <c r="D121" s="122" t="e">
        <f t="shared" si="81"/>
        <v>#DIV/0!</v>
      </c>
      <c r="E121" s="131" t="e">
        <f>ROUND(('фонд начисленной заработной'!E121/'среднесписочная численность'!E121/3)*1000,1)</f>
        <v>#DIV/0!</v>
      </c>
      <c r="F121" s="131" t="e">
        <f>ROUND(('фонд начисленной заработной'!F121/'среднесписочная численность'!F121/3)*1000,1)</f>
        <v>#DIV/0!</v>
      </c>
      <c r="G121" s="122" t="e">
        <f t="shared" si="82"/>
        <v>#DIV/0!</v>
      </c>
      <c r="H121" s="131" t="e">
        <f>ROUND(('фонд начисленной заработной'!H121/'среднесписочная численность'!H121/12)*1000,1)</f>
        <v>#DIV/0!</v>
      </c>
      <c r="I121" s="122" t="e">
        <f t="shared" si="83"/>
        <v>#DIV/0!</v>
      </c>
      <c r="J121" s="131" t="e">
        <f>ROUND(('фонд начисленной заработной'!J121/'среднесписочная численность'!J121/12)*1000,1)</f>
        <v>#DIV/0!</v>
      </c>
      <c r="K121" s="122" t="e">
        <f t="shared" si="84"/>
        <v>#DIV/0!</v>
      </c>
      <c r="L121" s="131" t="e">
        <f>ROUND(('фонд начисленной заработной'!L121/'среднесписочная численность'!L121/12)*1000,1)</f>
        <v>#DIV/0!</v>
      </c>
      <c r="M121" s="122" t="e">
        <f t="shared" si="85"/>
        <v>#DIV/0!</v>
      </c>
      <c r="N121" s="131" t="e">
        <f>ROUND(('фонд начисленной заработной'!N121/'среднесписочная численность'!N121/12)*1000,1)</f>
        <v>#DIV/0!</v>
      </c>
      <c r="O121" s="122" t="e">
        <f t="shared" si="86"/>
        <v>#DIV/0!</v>
      </c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>
      <c r="A122" s="138" t="s">
        <v>8</v>
      </c>
      <c r="B122" s="141"/>
      <c r="C122" s="142"/>
      <c r="D122" s="140"/>
      <c r="E122" s="141"/>
      <c r="F122" s="142"/>
      <c r="G122" s="140"/>
      <c r="H122" s="142"/>
      <c r="I122" s="140"/>
      <c r="J122" s="142"/>
      <c r="K122" s="140"/>
      <c r="L122" s="142"/>
      <c r="M122" s="140"/>
      <c r="N122" s="142"/>
      <c r="O122" s="140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36.75">
      <c r="A123" s="143" t="s">
        <v>53</v>
      </c>
      <c r="B123" s="144">
        <f>ROUND(('фонд начисленной заработной'!B123/'среднесписочная численность'!B123/12)*1000,1)</f>
        <v>18287.2</v>
      </c>
      <c r="C123" s="144">
        <f>ROUND(('фонд начисленной заработной'!C123/'среднесписочная численность'!C123/12)*1000,1)</f>
        <v>20438.7</v>
      </c>
      <c r="D123" s="145">
        <f t="shared" ref="D123:D125" si="87">ROUND(C123/B123*100,1)</f>
        <v>111.8</v>
      </c>
      <c r="E123" s="144">
        <f>ROUND(('фонд начисленной заработной'!E123/'среднесписочная численность'!E123/3)*1000,1)</f>
        <v>24562.2</v>
      </c>
      <c r="F123" s="144">
        <f>ROUND(('фонд начисленной заработной'!F123/'среднесписочная численность'!F123/3)*1000,1)</f>
        <v>26293.4</v>
      </c>
      <c r="G123" s="145">
        <f t="shared" ref="G123:G125" si="88">ROUND(F123/E123*100,1)</f>
        <v>107</v>
      </c>
      <c r="H123" s="144">
        <f>ROUND(('фонд начисленной заработной'!H123/'среднесписочная численность'!H123/12)*1000,1)</f>
        <v>20501.5</v>
      </c>
      <c r="I123" s="145">
        <f t="shared" ref="I123:I125" si="89">ROUND(H123/C123*100,1)</f>
        <v>100.3</v>
      </c>
      <c r="J123" s="144">
        <f>ROUND(('фонд начисленной заработной'!J123/'среднесписочная численность'!J123/12)*1000,1)</f>
        <v>20501.5</v>
      </c>
      <c r="K123" s="145">
        <f t="shared" ref="K123:K125" si="90">ROUND(J123/H123*100,1)</f>
        <v>100</v>
      </c>
      <c r="L123" s="144">
        <f>ROUND(('фонд начисленной заработной'!L123/'среднесписочная численность'!L123/12)*1000,1)</f>
        <v>20501.5</v>
      </c>
      <c r="M123" s="145">
        <f t="shared" ref="M123:M125" si="91">ROUND(L123/J123*100,1)</f>
        <v>100</v>
      </c>
      <c r="N123" s="144">
        <f>ROUND(('фонд начисленной заработной'!N123/'среднесписочная численность'!N123/12)*1000,1)</f>
        <v>20501.5</v>
      </c>
      <c r="O123" s="145">
        <f t="shared" ref="O123:O125" si="92">ROUND(N123/L123*100,1)</f>
        <v>100</v>
      </c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7.25" customHeight="1">
      <c r="A124" s="129" t="str">
        <f>'фонд начисленной заработной'!A124</f>
        <v>Администрация Черемисиновского района</v>
      </c>
      <c r="B124" s="131">
        <f>ROUND(('фонд начисленной заработной'!B124/'среднесписочная численность'!B124/12)*1000,1)</f>
        <v>24034</v>
      </c>
      <c r="C124" s="131">
        <f>ROUND(('фонд начисленной заработной'!C124/'среднесписочная численность'!C124/12)*1000,1)</f>
        <v>24252</v>
      </c>
      <c r="D124" s="122">
        <f t="shared" si="87"/>
        <v>100.9</v>
      </c>
      <c r="E124" s="131">
        <f>ROUND(('фонд начисленной заработной'!E124/'среднесписочная численность'!E124/3)*1000,1)</f>
        <v>31040.3</v>
      </c>
      <c r="F124" s="131">
        <f>ROUND(('фонд начисленной заработной'!F124/'среднесписочная численность'!F124/3)*1000,1)</f>
        <v>33810.300000000003</v>
      </c>
      <c r="G124" s="122">
        <f t="shared" si="88"/>
        <v>108.9</v>
      </c>
      <c r="H124" s="131">
        <f>ROUND(('фонд начисленной заработной'!H124/'среднесписочная численность'!H124/12)*1000,1)</f>
        <v>25495.7</v>
      </c>
      <c r="I124" s="122">
        <f t="shared" si="89"/>
        <v>105.1</v>
      </c>
      <c r="J124" s="131">
        <f>ROUND(('фонд начисленной заработной'!J124/'среднесписочная численность'!J124/12)*1000,1)</f>
        <v>25495.7</v>
      </c>
      <c r="K124" s="122">
        <f t="shared" si="90"/>
        <v>100</v>
      </c>
      <c r="L124" s="131">
        <f>ROUND(('фонд начисленной заработной'!L124/'среднесписочная численность'!L124/12)*1000,1)</f>
        <v>25495.7</v>
      </c>
      <c r="M124" s="122">
        <f t="shared" si="91"/>
        <v>100</v>
      </c>
      <c r="N124" s="131">
        <f>ROUND(('фонд начисленной заработной'!N124/'среднесписочная численность'!N124/12)*1000,1)</f>
        <v>25495.7</v>
      </c>
      <c r="O124" s="122">
        <f t="shared" si="92"/>
        <v>100</v>
      </c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7.25" customHeight="1">
      <c r="A125" s="129" t="str">
        <f>'фонд начисленной заработной'!A125</f>
        <v>Администрации муниципальных образований</v>
      </c>
      <c r="B125" s="131">
        <f>ROUND(('фонд начисленной заработной'!B125/'среднесписочная численность'!B125/12)*1000,1)</f>
        <v>15155.3</v>
      </c>
      <c r="C125" s="131">
        <f>ROUND(('фонд начисленной заработной'!C125/'среднесписочная численность'!C125/12)*1000,1)</f>
        <v>19184.099999999999</v>
      </c>
      <c r="D125" s="122">
        <f t="shared" si="87"/>
        <v>126.6</v>
      </c>
      <c r="E125" s="131">
        <f>ROUND(('фонд начисленной заработной'!E125/'среднесписочная численность'!E125/3)*1000,1)</f>
        <v>17784.099999999999</v>
      </c>
      <c r="F125" s="131">
        <f>ROUND(('фонд начисленной заработной'!F125/'среднесписочная численность'!F125/3)*1000,1)</f>
        <v>25493.9</v>
      </c>
      <c r="G125" s="122">
        <f t="shared" si="88"/>
        <v>143.4</v>
      </c>
      <c r="H125" s="131">
        <f>ROUND(('фонд начисленной заработной'!H125/'среднесписочная численность'!H125/12)*1000,1)</f>
        <v>24706.799999999999</v>
      </c>
      <c r="I125" s="122">
        <f t="shared" si="89"/>
        <v>128.80000000000001</v>
      </c>
      <c r="J125" s="131">
        <f>ROUND(('фонд начисленной заработной'!J125/'среднесписочная численность'!J125/12)*1000,1)</f>
        <v>24706.799999999999</v>
      </c>
      <c r="K125" s="122">
        <f t="shared" si="90"/>
        <v>100</v>
      </c>
      <c r="L125" s="131">
        <f>ROUND(('фонд начисленной заработной'!L125/'среднесписочная численность'!L125/12)*1000,1)</f>
        <v>24706.799999999999</v>
      </c>
      <c r="M125" s="122">
        <f t="shared" si="91"/>
        <v>100</v>
      </c>
      <c r="N125" s="131">
        <f>ROUND(('фонд начисленной заработной'!N125/'среднесписочная численность'!N125/12)*1000,1)</f>
        <v>24706.799999999999</v>
      </c>
      <c r="O125" s="122">
        <f t="shared" si="92"/>
        <v>100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8.75" customHeight="1">
      <c r="A126" s="129" t="str">
        <f>'фонд начисленной заработной'!A126</f>
        <v>прочие</v>
      </c>
      <c r="B126" s="131">
        <f>ROUND(('фонд начисленной заработной'!B126/'среднесписочная численность'!B126/12)*1000,1)</f>
        <v>17277</v>
      </c>
      <c r="C126" s="131">
        <f>ROUND(('фонд начисленной заработной'!C126/'среднесписочная численность'!C126/12)*1000,1)</f>
        <v>18246.599999999999</v>
      </c>
      <c r="D126" s="122">
        <f t="shared" ref="D126" si="93">ROUND(C126/B126*100,1)</f>
        <v>105.6</v>
      </c>
      <c r="E126" s="131">
        <f>ROUND(('фонд начисленной заработной'!E126/'среднесписочная численность'!E126/3)*1000,1)</f>
        <v>25622.7</v>
      </c>
      <c r="F126" s="131">
        <f>ROUND(('фонд начисленной заработной'!F126/'среднесписочная численность'!F126/3)*1000,1)</f>
        <v>21701.7</v>
      </c>
      <c r="G126" s="122">
        <f t="shared" ref="G126" si="94">ROUND(F126/E126*100,1)</f>
        <v>84.7</v>
      </c>
      <c r="H126" s="131">
        <f>ROUND(('фонд начисленной заработной'!H126/'среднесписочная численность'!H126/12)*1000,1)</f>
        <v>14760.6</v>
      </c>
      <c r="I126" s="122">
        <f t="shared" ref="I126" si="95">ROUND(H126/C126*100,1)</f>
        <v>80.900000000000006</v>
      </c>
      <c r="J126" s="131">
        <f>ROUND(('фонд начисленной заработной'!J126/'среднесписочная численность'!J126/12)*1000,1)</f>
        <v>14760.6</v>
      </c>
      <c r="K126" s="122">
        <f t="shared" ref="K126" si="96">ROUND(J126/H126*100,1)</f>
        <v>100</v>
      </c>
      <c r="L126" s="131">
        <f>ROUND(('фонд начисленной заработной'!L126/'среднесписочная численность'!L126/12)*1000,1)</f>
        <v>14760.6</v>
      </c>
      <c r="M126" s="122">
        <f t="shared" ref="M126" si="97">ROUND(L126/J126*100,1)</f>
        <v>100</v>
      </c>
      <c r="N126" s="131">
        <f>ROUND(('фонд начисленной заработной'!N126/'среднесписочная численность'!N126/12)*1000,1)</f>
        <v>14760.6</v>
      </c>
      <c r="O126" s="122">
        <f t="shared" ref="O126" si="98">ROUND(N126/L126*100,1)</f>
        <v>100</v>
      </c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>
      <c r="A127" s="143" t="s">
        <v>54</v>
      </c>
      <c r="B127" s="146">
        <f>ROUND(('фонд начисленной заработной'!B127/'среднесписочная численность'!B127/12)*1000,1)</f>
        <v>16672.2</v>
      </c>
      <c r="C127" s="146">
        <f>ROUND(('фонд начисленной заработной'!C127/'среднесписочная численность'!C127/12)*1000,1)</f>
        <v>17614.900000000001</v>
      </c>
      <c r="D127" s="144">
        <f t="shared" ref="D127" si="99">ROUND(C127/B127*100,1)</f>
        <v>105.7</v>
      </c>
      <c r="E127" s="146">
        <f>ROUND(('фонд начисленной заработной'!E127/'среднесписочная численность'!E127/3)*1000,1)</f>
        <v>22862.6</v>
      </c>
      <c r="F127" s="146">
        <f>ROUND(('фонд начисленной заработной'!F127/'среднесписочная численность'!F127/3)*1000,1)</f>
        <v>22956.400000000001</v>
      </c>
      <c r="G127" s="144">
        <f t="shared" si="82"/>
        <v>100.4</v>
      </c>
      <c r="H127" s="146">
        <f>ROUND(('фонд начисленной заработной'!H127/'среднесписочная численность'!H127/12)*1000,1)</f>
        <v>18905.7</v>
      </c>
      <c r="I127" s="144">
        <f t="shared" ref="I127" si="100">ROUND(H127/C127*100,1)</f>
        <v>107.3</v>
      </c>
      <c r="J127" s="146">
        <f>ROUND(('фонд начисленной заработной'!J127/'среднесписочная численность'!J127/12)*1000,1)</f>
        <v>20188.8</v>
      </c>
      <c r="K127" s="144">
        <f t="shared" si="84"/>
        <v>106.8</v>
      </c>
      <c r="L127" s="146">
        <f>ROUND(('фонд начисленной заработной'!L127/'среднесписочная численность'!L127/12)*1000,1)</f>
        <v>21782.2</v>
      </c>
      <c r="M127" s="144">
        <f t="shared" si="85"/>
        <v>107.9</v>
      </c>
      <c r="N127" s="146">
        <f>ROUND(('фонд начисленной заработной'!N127/'среднесписочная численность'!N127/12)*1000,1)</f>
        <v>23774.5</v>
      </c>
      <c r="O127" s="144">
        <f t="shared" si="86"/>
        <v>109.1</v>
      </c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>
      <c r="A128" s="147" t="s">
        <v>5</v>
      </c>
      <c r="B128" s="148"/>
      <c r="C128" s="149"/>
      <c r="D128" s="150"/>
      <c r="E128" s="148"/>
      <c r="F128" s="149"/>
      <c r="G128" s="150"/>
      <c r="H128" s="149"/>
      <c r="I128" s="150"/>
      <c r="J128" s="149"/>
      <c r="K128" s="150"/>
      <c r="L128" s="149"/>
      <c r="M128" s="150"/>
      <c r="N128" s="149"/>
      <c r="O128" s="150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>
      <c r="A129" s="147" t="s">
        <v>55</v>
      </c>
      <c r="B129" s="144">
        <f>ROUND(('фонд начисленной заработной'!B129/'среднесписочная численность'!B129/12)*1000,1)</f>
        <v>17220.8</v>
      </c>
      <c r="C129" s="144">
        <f>ROUND(('фонд начисленной заработной'!C129/'среднесписочная численность'!C129/12)*1000,1)</f>
        <v>19459.5</v>
      </c>
      <c r="D129" s="145">
        <f t="shared" si="81"/>
        <v>113</v>
      </c>
      <c r="E129" s="144">
        <f>ROUND(('фонд начисленной заработной'!E129/'среднесписочная численность'!E129/3)*1000,1)</f>
        <v>24894.6</v>
      </c>
      <c r="F129" s="144">
        <f>ROUND(('фонд начисленной заработной'!F129/'среднесписочная численность'!F129/3)*1000,1)</f>
        <v>24206.9</v>
      </c>
      <c r="G129" s="145">
        <f t="shared" ref="G129:G131" si="101">ROUND(F129/E129*100,1)</f>
        <v>97.2</v>
      </c>
      <c r="H129" s="144">
        <f>ROUND(('фонд начисленной заработной'!H129/'среднесписочная численность'!H129/12)*1000,1)</f>
        <v>21025.200000000001</v>
      </c>
      <c r="I129" s="145">
        <f t="shared" ref="I129:I131" si="102">ROUND(H129/C129*100,1)</f>
        <v>108</v>
      </c>
      <c r="J129" s="144">
        <f>ROUND(('фонд начисленной заработной'!J129/'среднесписочная численность'!J129/12)*1000,1)</f>
        <v>22460</v>
      </c>
      <c r="K129" s="145">
        <f t="shared" ref="K129:K131" si="103">ROUND(J129/H129*100,1)</f>
        <v>106.8</v>
      </c>
      <c r="L129" s="144">
        <f>ROUND(('фонд начисленной заработной'!L129/'среднесписочная численность'!L129/12)*1000,1)</f>
        <v>24257</v>
      </c>
      <c r="M129" s="145">
        <f t="shared" ref="M129:M131" si="104">ROUND(L129/J129*100,1)</f>
        <v>108</v>
      </c>
      <c r="N129" s="144">
        <f>ROUND(('фонд начисленной заработной'!N129/'среднесписочная численность'!N129/12)*1000,1)</f>
        <v>26440.2</v>
      </c>
      <c r="O129" s="145">
        <f t="shared" ref="O129:O131" si="105">ROUND(N129/L129*100,1)</f>
        <v>109</v>
      </c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24.75" customHeight="1">
      <c r="A130" s="129" t="str">
        <f>'фонд начисленной заработной'!A130</f>
        <v>МКОУ "Черемисиновская СОШ имени  Героя Советского Союза И.Ф.Алтухова"</v>
      </c>
      <c r="B130" s="131">
        <f>ROUND(('фонд начисленной заработной'!B130/'среднесписочная численность'!B130/12)*1000,1)</f>
        <v>18463.7</v>
      </c>
      <c r="C130" s="131">
        <f>ROUND(('фонд начисленной заработной'!C130/'среднесписочная численность'!C130/12)*1000,1)</f>
        <v>18879.5</v>
      </c>
      <c r="D130" s="122">
        <f t="shared" ref="D130:D131" si="106">ROUND(C130/B130*100,1)</f>
        <v>102.3</v>
      </c>
      <c r="E130" s="131">
        <f>ROUND(('фонд начисленной заработной'!E130/'среднесписочная численность'!E130/3)*1000,1)</f>
        <v>24465.5</v>
      </c>
      <c r="F130" s="131">
        <f>ROUND(('фонд начисленной заработной'!F130/'среднесписочная численность'!F130/3)*1000,1)</f>
        <v>24653.5</v>
      </c>
      <c r="G130" s="122">
        <f t="shared" si="101"/>
        <v>100.8</v>
      </c>
      <c r="H130" s="131">
        <f>ROUND(('фонд начисленной заработной'!H130/'среднесписочная численность'!H130/12)*1000,1)</f>
        <v>19899</v>
      </c>
      <c r="I130" s="122">
        <f t="shared" si="102"/>
        <v>105.4</v>
      </c>
      <c r="J130" s="131">
        <f>ROUND(('фонд начисленной заработной'!J130/'среднесписочная численность'!J130/12)*1000,1)</f>
        <v>21291.9</v>
      </c>
      <c r="K130" s="122">
        <f t="shared" si="103"/>
        <v>107</v>
      </c>
      <c r="L130" s="131">
        <f>ROUND(('фонд начисленной заработной'!L130/'среднесписочная численность'!L130/12)*1000,1)</f>
        <v>22995.200000000001</v>
      </c>
      <c r="M130" s="122">
        <f t="shared" si="104"/>
        <v>108</v>
      </c>
      <c r="N130" s="131">
        <f>ROUND(('фонд начисленной заработной'!N130/'среднесписочная численность'!N130/12)*1000,1)</f>
        <v>25064.9</v>
      </c>
      <c r="O130" s="122">
        <f t="shared" si="105"/>
        <v>109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24.75" customHeight="1">
      <c r="A131" s="129" t="s">
        <v>9</v>
      </c>
      <c r="B131" s="131">
        <f>ROUND(('фонд начисленной заработной'!B131/'среднесписочная численность'!B131/12)*1000,1)</f>
        <v>16983</v>
      </c>
      <c r="C131" s="131">
        <f>ROUND(('фонд начисленной заработной'!C131/'среднесписочная численность'!C131/12)*1000,1)</f>
        <v>19585.400000000001</v>
      </c>
      <c r="D131" s="122">
        <f t="shared" si="106"/>
        <v>115.3</v>
      </c>
      <c r="E131" s="131">
        <f>ROUND(('фонд начисленной заработной'!E131/'среднесписочная численность'!E131/3)*1000,1)</f>
        <v>24985.5</v>
      </c>
      <c r="F131" s="131">
        <f>ROUND(('фонд начисленной заработной'!F131/'среднесписочная численность'!F131/3)*1000,1)</f>
        <v>24118.3</v>
      </c>
      <c r="G131" s="122">
        <f t="shared" si="101"/>
        <v>96.5</v>
      </c>
      <c r="H131" s="131">
        <f>ROUND(('фонд начисленной заработной'!H131/'среднесписочная численность'!H131/12)*1000,1)</f>
        <v>21277.3</v>
      </c>
      <c r="I131" s="122">
        <f t="shared" si="102"/>
        <v>108.6</v>
      </c>
      <c r="J131" s="131">
        <f>ROUND(('фонд начисленной заработной'!J131/'среднесписочная численность'!J131/12)*1000,1)</f>
        <v>22721.5</v>
      </c>
      <c r="K131" s="122">
        <f t="shared" si="103"/>
        <v>106.8</v>
      </c>
      <c r="L131" s="131">
        <f>ROUND(('фонд начисленной заработной'!L131/'среднесписочная численность'!L131/12)*1000,1)</f>
        <v>24539.4</v>
      </c>
      <c r="M131" s="122">
        <f t="shared" si="104"/>
        <v>108</v>
      </c>
      <c r="N131" s="131">
        <f>ROUND(('фонд начисленной заработной'!N131/'среднесписочная численность'!N131/12)*1000,1)</f>
        <v>26748</v>
      </c>
      <c r="O131" s="122">
        <f t="shared" si="105"/>
        <v>109</v>
      </c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24.75">
      <c r="A132" s="151" t="s">
        <v>56</v>
      </c>
      <c r="B132" s="144">
        <f>ROUND(('фонд начисленной заработной'!B132/'среднесписочная численность'!B132/12)*1000,1)</f>
        <v>15600</v>
      </c>
      <c r="C132" s="144">
        <f>ROUND(('фонд начисленной заработной'!C132/'среднесписочная численность'!C132/12)*1000,1)</f>
        <v>15942.3</v>
      </c>
      <c r="D132" s="145">
        <f t="shared" si="81"/>
        <v>102.2</v>
      </c>
      <c r="E132" s="144">
        <f>ROUND(('фонд начисленной заработной'!E132/'среднесписочная численность'!E132/3)*1000,1)</f>
        <v>19666.900000000001</v>
      </c>
      <c r="F132" s="144">
        <f>ROUND(('фонд начисленной заработной'!F132/'среднесписочная численность'!F132/3)*1000,1)</f>
        <v>21400.3</v>
      </c>
      <c r="G132" s="145">
        <f t="shared" ref="G132:G133" si="107">ROUND(F132/E132*100,1)</f>
        <v>108.8</v>
      </c>
      <c r="H132" s="144">
        <f>ROUND(('фонд начисленной заработной'!H132/'среднесписочная численность'!H132/12)*1000,1)</f>
        <v>16908.599999999999</v>
      </c>
      <c r="I132" s="145">
        <f t="shared" ref="I132:I133" si="108">ROUND(H132/C132*100,1)</f>
        <v>106.1</v>
      </c>
      <c r="J132" s="144">
        <f>ROUND(('фонд начисленной заработной'!J132/'среднесписочная численность'!J132/12)*1000,1)</f>
        <v>18046</v>
      </c>
      <c r="K132" s="145">
        <f t="shared" ref="K132:K133" si="109">ROUND(J132/H132*100,1)</f>
        <v>106.7</v>
      </c>
      <c r="L132" s="144">
        <f>ROUND(('фонд начисленной заработной'!L132/'среднесписочная численность'!L132/12)*1000,1)</f>
        <v>19440.099999999999</v>
      </c>
      <c r="M132" s="145">
        <f t="shared" ref="M132:M133" si="110">ROUND(L132/J132*100,1)</f>
        <v>107.7</v>
      </c>
      <c r="N132" s="144">
        <f>ROUND(('фонд начисленной заработной'!N132/'среднесписочная численность'!N132/12)*1000,1)</f>
        <v>21262.5</v>
      </c>
      <c r="O132" s="145">
        <f t="shared" ref="O132:O134" si="111">ROUND(N132/L132*100,1)</f>
        <v>109.4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" customHeight="1">
      <c r="A133" s="129" t="str">
        <f>'фонд начисленной заработной'!A133</f>
        <v>ОБУЗ "Черемисиновская ЦРБ"</v>
      </c>
      <c r="B133" s="131">
        <f>ROUND(('фонд начисленной заработной'!B133/'среднесписочная численность'!B133/12)*1000,1)</f>
        <v>15600</v>
      </c>
      <c r="C133" s="131">
        <f>ROUND(('фонд начисленной заработной'!C133/'среднесписочная численность'!C133/12)*1000,1)</f>
        <v>15886</v>
      </c>
      <c r="D133" s="122">
        <f t="shared" ref="D133" si="112">ROUND(C133/B133*100,1)</f>
        <v>101.8</v>
      </c>
      <c r="E133" s="131">
        <f>ROUND(('фонд начисленной заработной'!E133/'среднесписочная численность'!E133/3)*1000,1)</f>
        <v>20066.099999999999</v>
      </c>
      <c r="F133" s="131">
        <f>ROUND(('фонд начисленной заработной'!F133/'среднесписочная численность'!F133/3)*1000,1)</f>
        <v>22317.3</v>
      </c>
      <c r="G133" s="122">
        <f t="shared" si="107"/>
        <v>111.2</v>
      </c>
      <c r="H133" s="131">
        <f>ROUND(('фонд начисленной заработной'!H133/'среднесписочная численность'!H133/12)*1000,1)</f>
        <v>16998</v>
      </c>
      <c r="I133" s="122">
        <f t="shared" si="108"/>
        <v>107</v>
      </c>
      <c r="J133" s="131">
        <f>ROUND(('фонд начисленной заработной'!J133/'среднесписочная численность'!J133/12)*1000,1)</f>
        <v>18187.900000000001</v>
      </c>
      <c r="K133" s="122">
        <f t="shared" si="109"/>
        <v>107</v>
      </c>
      <c r="L133" s="131">
        <f>ROUND(('фонд начисленной заработной'!L133/'среднесписочная численность'!L133/12)*1000,1)</f>
        <v>19642.8</v>
      </c>
      <c r="M133" s="122">
        <f t="shared" si="110"/>
        <v>108</v>
      </c>
      <c r="N133" s="131">
        <f>ROUND(('фонд начисленной заработной'!N133/'среднесписочная численность'!N133/12)*1000,1)</f>
        <v>21607.1</v>
      </c>
      <c r="O133" s="122">
        <f t="shared" si="111"/>
        <v>110</v>
      </c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" customHeight="1">
      <c r="A134" s="129" t="s">
        <v>9</v>
      </c>
      <c r="B134" s="131" t="e">
        <f>ROUND(('фонд начисленной заработной'!B134/'среднесписочная численность'!B134/12)*1000,1)</f>
        <v>#DIV/0!</v>
      </c>
      <c r="C134" s="131">
        <f>ROUND(('фонд начисленной заработной'!C134/'среднесписочная численность'!C134/12)*1000,1)</f>
        <v>16043.7</v>
      </c>
      <c r="D134" s="122"/>
      <c r="E134" s="131">
        <f>ROUND(('фонд начисленной заработной'!E134/'среднесписочная численность'!E134/3)*1000,1)</f>
        <v>18971.599999999999</v>
      </c>
      <c r="F134" s="131">
        <f>ROUND(('фонд начисленной заработной'!F134/'среднесписочная численность'!F134/3)*1000,1)</f>
        <v>19745.900000000001</v>
      </c>
      <c r="G134" s="122"/>
      <c r="H134" s="131">
        <f>ROUND(('фонд начисленной заработной'!H134/'среднесписочная численность'!H134/12)*1000,1)</f>
        <v>16747.099999999999</v>
      </c>
      <c r="I134" s="122"/>
      <c r="J134" s="131">
        <f>ROUND(('фонд начисленной заработной'!J134/'среднесписочная численность'!J134/12)*1000,1)</f>
        <v>17790.099999999999</v>
      </c>
      <c r="K134" s="122"/>
      <c r="L134" s="131">
        <f>ROUND(('фонд начисленной заработной'!L134/'среднесписочная численность'!L134/12)*1000,1)</f>
        <v>19074.400000000001</v>
      </c>
      <c r="M134" s="122"/>
      <c r="N134" s="131">
        <f>ROUND(('фонд начисленной заработной'!N134/'среднесписочная численность'!N134/12)*1000,1)</f>
        <v>20640.900000000001</v>
      </c>
      <c r="O134" s="122">
        <f t="shared" si="111"/>
        <v>108.2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30" customHeight="1">
      <c r="A135" s="151" t="s">
        <v>57</v>
      </c>
      <c r="B135" s="144">
        <f>ROUND(('фонд начисленной заработной'!B135/'среднесписочная численность'!B135/12)*1000,1)</f>
        <v>17008.2</v>
      </c>
      <c r="C135" s="144">
        <f>ROUND(('фонд начисленной заработной'!C135/'среднесписочная численность'!C135/12)*1000,1)</f>
        <v>16679</v>
      </c>
      <c r="D135" s="145">
        <f t="shared" ref="D135" si="113">ROUND(C135/B135*100,1)</f>
        <v>98.1</v>
      </c>
      <c r="E135" s="144">
        <f>ROUND(('фонд начисленной заработной'!E135/'среднесписочная численность'!E135/3)*1000,1)</f>
        <v>26913.4</v>
      </c>
      <c r="F135" s="144">
        <f>ROUND(('фонд начисленной заработной'!F135/'среднесписочная численность'!F135/3)*1000,1)</f>
        <v>23328.2</v>
      </c>
      <c r="G135" s="145">
        <f t="shared" si="82"/>
        <v>86.7</v>
      </c>
      <c r="H135" s="144">
        <f>ROUND(('фонд начисленной заработной'!H135/'среднесписочная численность'!H135/12)*1000,1)</f>
        <v>18278</v>
      </c>
      <c r="I135" s="145">
        <f t="shared" ref="I135" si="114">ROUND(H135/C135*100,1)</f>
        <v>109.6</v>
      </c>
      <c r="J135" s="144">
        <f>ROUND(('фонд начисленной заработной'!J135/'среднесписочная численность'!J135/12)*1000,1)</f>
        <v>19526</v>
      </c>
      <c r="K135" s="145">
        <f t="shared" si="84"/>
        <v>106.8</v>
      </c>
      <c r="L135" s="144">
        <f>ROUND(('фонд начисленной заработной'!L135/'среднесписочная численность'!L135/12)*1000,1)</f>
        <v>21088.1</v>
      </c>
      <c r="M135" s="145">
        <f t="shared" si="85"/>
        <v>108</v>
      </c>
      <c r="N135" s="144">
        <f>ROUND(('фонд начисленной заработной'!N135/'среднесписочная численность'!N135/12)*1000,1)</f>
        <v>22986.1</v>
      </c>
      <c r="O135" s="145">
        <f t="shared" si="86"/>
        <v>109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8" customHeight="1">
      <c r="A136" s="129" t="str">
        <f>'фонд начисленной заработной'!A136</f>
        <v>Районный Дом культуры</v>
      </c>
      <c r="B136" s="131">
        <f>ROUND(('фонд начисленной заработной'!B136/'среднесписочная численность'!B136/12)*1000,1)</f>
        <v>16203.4</v>
      </c>
      <c r="C136" s="131">
        <f>ROUND(('фонд начисленной заработной'!C136/'среднесписочная численность'!C136/12)*1000,1)</f>
        <v>18534.7</v>
      </c>
      <c r="D136" s="122">
        <f t="shared" si="81"/>
        <v>114.4</v>
      </c>
      <c r="E136" s="131">
        <f>ROUND(('фонд начисленной заработной'!E136/'среднесписочная численность'!E136/3)*1000,1)</f>
        <v>24971</v>
      </c>
      <c r="F136" s="131">
        <f>ROUND(('фонд начисленной заработной'!F136/'среднесписочная численность'!F136/3)*1000,1)</f>
        <v>28731.9</v>
      </c>
      <c r="G136" s="122">
        <f t="shared" ref="G136:G137" si="115">ROUND(F136/E136*100,1)</f>
        <v>115.1</v>
      </c>
      <c r="H136" s="131">
        <f>ROUND(('фонд начисленной заработной'!H136/'среднесписочная численность'!H136/12)*1000,1)</f>
        <v>19535.5</v>
      </c>
      <c r="I136" s="122">
        <f t="shared" ref="I136:I137" si="116">ROUND(H136/C136*100,1)</f>
        <v>105.4</v>
      </c>
      <c r="J136" s="131">
        <f>ROUND(('фонд начисленной заработной'!J136/'среднесписочная численность'!J136/12)*1000,1)</f>
        <v>20903</v>
      </c>
      <c r="K136" s="122">
        <f t="shared" ref="K136:K137" si="117">ROUND(J136/H136*100,1)</f>
        <v>107</v>
      </c>
      <c r="L136" s="131">
        <f>ROUND(('фонд начисленной заработной'!L136/'среднесписочная численность'!L136/12)*1000,1)</f>
        <v>22575.1</v>
      </c>
      <c r="M136" s="122">
        <f t="shared" ref="M136:M137" si="118">ROUND(L136/J136*100,1)</f>
        <v>108</v>
      </c>
      <c r="N136" s="131">
        <f>ROUND(('фонд начисленной заработной'!N136/'среднесписочная численность'!N136/12)*1000,1)</f>
        <v>24607.3</v>
      </c>
      <c r="O136" s="122">
        <f t="shared" ref="O136:O137" si="119">ROUND(N136/L136*100,1)</f>
        <v>109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" customHeight="1">
      <c r="A137" s="129" t="str">
        <f>'фонд начисленной заработной'!A137</f>
        <v>прочие</v>
      </c>
      <c r="B137" s="131">
        <f>ROUND(('фонд начисленной заработной'!B137/'среднесписочная численность'!B137/12)*1000,1)</f>
        <v>17101.099999999999</v>
      </c>
      <c r="C137" s="131">
        <f>ROUND(('фонд начисленной заработной'!C137/'среднесписочная численность'!C137/12)*1000,1)</f>
        <v>16456.099999999999</v>
      </c>
      <c r="D137" s="122">
        <f t="shared" si="81"/>
        <v>96.2</v>
      </c>
      <c r="E137" s="131">
        <f>ROUND(('фонд начисленной заработной'!E137/'среднесписочная численность'!E137/3)*1000,1)</f>
        <v>27135.4</v>
      </c>
      <c r="F137" s="131">
        <f>ROUND(('фонд начисленной заработной'!F137/'среднесписочная численность'!F137/3)*1000,1)</f>
        <v>22717.4</v>
      </c>
      <c r="G137" s="122">
        <f t="shared" si="115"/>
        <v>83.7</v>
      </c>
      <c r="H137" s="131">
        <f>ROUND(('фонд начисленной заработной'!H137/'среднесписочная численность'!H137/12)*1000,1)</f>
        <v>18120.2</v>
      </c>
      <c r="I137" s="122">
        <f t="shared" si="116"/>
        <v>110.1</v>
      </c>
      <c r="J137" s="131">
        <f>ROUND(('фонд начисленной заработной'!J137/'среднесписочная численность'!J137/12)*1000,1)</f>
        <v>19353.2</v>
      </c>
      <c r="K137" s="122">
        <f t="shared" si="117"/>
        <v>106.8</v>
      </c>
      <c r="L137" s="131">
        <f>ROUND(('фонд начисленной заработной'!L137/'среднесписочная численность'!L137/12)*1000,1)</f>
        <v>20901.599999999999</v>
      </c>
      <c r="M137" s="122">
        <f t="shared" si="118"/>
        <v>108</v>
      </c>
      <c r="N137" s="131">
        <f>ROUND(('фонд начисленной заработной'!N137/'среднесписочная численность'!N137/12)*1000,1)</f>
        <v>22782.7</v>
      </c>
      <c r="O137" s="122">
        <f t="shared" si="119"/>
        <v>109</v>
      </c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>
      <c r="A138" s="143" t="s">
        <v>6</v>
      </c>
      <c r="B138" s="146">
        <f>ROUND(('фонд начисленной заработной'!B138/'среднесписочная численность'!B138/12)*1000,1)</f>
        <v>24160.5</v>
      </c>
      <c r="C138" s="146">
        <f>ROUND(('фонд начисленной заработной'!C138/'среднесписочная численность'!C138/12)*1000,1)</f>
        <v>24531.4</v>
      </c>
      <c r="D138" s="144">
        <f>ROUND(C138/B138*100,1)</f>
        <v>101.5</v>
      </c>
      <c r="E138" s="146">
        <f>ROUND(('фонд начисленной заработной'!E138/'среднесписочная численность'!E138/3)*1000,1)</f>
        <v>29341.7</v>
      </c>
      <c r="F138" s="146">
        <f>ROUND(('фонд начисленной заработной'!F138/'среднесписочная численность'!F138/3)*1000,1)</f>
        <v>26331</v>
      </c>
      <c r="G138" s="144">
        <f t="shared" si="82"/>
        <v>89.7</v>
      </c>
      <c r="H138" s="146">
        <f>ROUND(('фонд начисленной заработной'!H138/'среднесписочная численность'!H138/12)*1000,1)</f>
        <v>26223.4</v>
      </c>
      <c r="I138" s="144">
        <f>ROUND(H138/C138*100,1)</f>
        <v>106.9</v>
      </c>
      <c r="J138" s="146">
        <f>ROUND(('фонд начисленной заработной'!J138/'среднесписочная численность'!J138/12)*1000,1)</f>
        <v>28572.5</v>
      </c>
      <c r="K138" s="144">
        <f t="shared" si="84"/>
        <v>109</v>
      </c>
      <c r="L138" s="146">
        <f>ROUND(('фонд начисленной заработной'!L138/'среднесписочная численность'!L138/12)*1000,1)</f>
        <v>31498.1</v>
      </c>
      <c r="M138" s="144">
        <f t="shared" si="85"/>
        <v>110.2</v>
      </c>
      <c r="N138" s="146">
        <f>ROUND(('фонд начисленной заработной'!N138/'среднесписочная численность'!N138/12)*1000,1)</f>
        <v>35109.199999999997</v>
      </c>
      <c r="O138" s="144">
        <f t="shared" si="86"/>
        <v>111.5</v>
      </c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>
      <c r="A139" s="152"/>
      <c r="B139" s="135"/>
      <c r="C139" s="136"/>
      <c r="D139" s="137"/>
      <c r="E139" s="135"/>
      <c r="F139" s="136"/>
      <c r="G139" s="137"/>
      <c r="H139" s="136"/>
      <c r="I139" s="137"/>
      <c r="J139" s="136"/>
      <c r="K139" s="137"/>
      <c r="L139" s="136"/>
      <c r="M139" s="137"/>
      <c r="N139" s="136"/>
      <c r="O139" s="137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26.25" customHeight="1">
      <c r="A140" s="153" t="s">
        <v>78</v>
      </c>
      <c r="B140" s="135"/>
      <c r="C140" s="136"/>
      <c r="D140" s="137"/>
      <c r="E140" s="135"/>
      <c r="F140" s="136"/>
      <c r="G140" s="137"/>
      <c r="H140" s="136"/>
      <c r="I140" s="137"/>
      <c r="J140" s="136"/>
      <c r="K140" s="137"/>
      <c r="L140" s="136"/>
      <c r="M140" s="137"/>
      <c r="N140" s="136"/>
      <c r="O140" s="137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>
      <c r="A141" s="154" t="s">
        <v>58</v>
      </c>
      <c r="B141" s="135"/>
      <c r="C141" s="136"/>
      <c r="D141" s="137"/>
      <c r="E141" s="135"/>
      <c r="F141" s="136"/>
      <c r="G141" s="137"/>
      <c r="H141" s="136"/>
      <c r="I141" s="137"/>
      <c r="J141" s="136"/>
      <c r="K141" s="137"/>
      <c r="L141" s="136"/>
      <c r="M141" s="137"/>
      <c r="N141" s="136"/>
      <c r="O141" s="137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4.25" customHeight="1">
      <c r="A142" s="155" t="str">
        <f>'фонд начисленной заработной'!A142</f>
        <v>Поселок Черемисиново</v>
      </c>
      <c r="B142" s="156">
        <f>ROUND(('фонд начисленной заработной'!B142/'среднесписочная численность'!B142/12)*1000,1)</f>
        <v>21574.9</v>
      </c>
      <c r="C142" s="156">
        <f>ROUND(('фонд начисленной заработной'!C142/'среднесписочная численность'!C142/12)*1000,1)</f>
        <v>23349.7</v>
      </c>
      <c r="D142" s="157">
        <f t="shared" ref="D142:D150" si="120">ROUND(C142/B142*100,1)</f>
        <v>108.2</v>
      </c>
      <c r="E142" s="158">
        <f>ROUND(('фонд начисленной заработной'!E142/'среднесписочная численность'!E142/3)*1000,1)</f>
        <v>29179.8</v>
      </c>
      <c r="F142" s="158">
        <f>ROUND(('фонд начисленной заработной'!F142/'среднесписочная численность'!F142/3)*1000,1)</f>
        <v>27034.1</v>
      </c>
      <c r="G142" s="150">
        <f t="shared" ref="G142:G150" si="121">ROUND(F142/E142*100,1)</f>
        <v>92.6</v>
      </c>
      <c r="H142" s="159">
        <f>ROUND(('фонд начисленной заработной'!H142/'среднесписочная численность'!H142/12)*1000,1)</f>
        <v>24945.3</v>
      </c>
      <c r="I142" s="150">
        <f t="shared" ref="I142:I150" si="122">ROUND(H142/C142*100,1)</f>
        <v>106.8</v>
      </c>
      <c r="J142" s="159">
        <f>ROUND(('фонд начисленной заработной'!J142/'среднесписочная численность'!J142/12)*1000,1)</f>
        <v>26966</v>
      </c>
      <c r="K142" s="150">
        <f t="shared" si="84"/>
        <v>108.1</v>
      </c>
      <c r="L142" s="159">
        <f>ROUND(('фонд начисленной заработной'!L142/'среднесписочная численность'!L142/12)*1000,1)</f>
        <v>29469.5</v>
      </c>
      <c r="M142" s="150">
        <f t="shared" si="85"/>
        <v>109.3</v>
      </c>
      <c r="N142" s="159">
        <f>ROUND(('фонд начисленной заработной'!N142/'среднесписочная численность'!N142/12)*1000,1)</f>
        <v>32565.7</v>
      </c>
      <c r="O142" s="150">
        <f t="shared" si="86"/>
        <v>110.5</v>
      </c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" customHeight="1">
      <c r="A143" s="155" t="str">
        <f>'фонд начисленной заработной'!A143</f>
        <v>Краснополянский сельсовет</v>
      </c>
      <c r="B143" s="156">
        <f>ROUND(('фонд начисленной заработной'!B143/'среднесписочная численность'!B143/12)*1000,1)</f>
        <v>18493.400000000001</v>
      </c>
      <c r="C143" s="156">
        <f>ROUND(('фонд начисленной заработной'!C143/'среднесписочная численность'!C143/12)*1000,1)</f>
        <v>16863.599999999999</v>
      </c>
      <c r="D143" s="157">
        <f t="shared" si="120"/>
        <v>91.2</v>
      </c>
      <c r="E143" s="158">
        <f>ROUND(('фонд начисленной заработной'!E143/'среднесписочная численность'!E143/3)*1000,1)</f>
        <v>14943.2</v>
      </c>
      <c r="F143" s="156">
        <f>ROUND(('фонд начисленной заработной'!F143/'среднесписочная численность'!F143/3)*1000,1)</f>
        <v>21363.599999999999</v>
      </c>
      <c r="G143" s="150">
        <f t="shared" si="121"/>
        <v>143</v>
      </c>
      <c r="H143" s="159">
        <f>ROUND(('фонд начисленной заработной'!H143/'среднесписочная численность'!H143/12)*1000,1)</f>
        <v>17977.400000000001</v>
      </c>
      <c r="I143" s="150">
        <f t="shared" si="122"/>
        <v>106.6</v>
      </c>
      <c r="J143" s="159">
        <f>ROUND(('фонд начисленной заработной'!J143/'среднесписочная численность'!J143/12)*1000,1)</f>
        <v>19343.599999999999</v>
      </c>
      <c r="K143" s="150">
        <f t="shared" si="84"/>
        <v>107.6</v>
      </c>
      <c r="L143" s="159">
        <f>ROUND(('фонд начисленной заработной'!L143/'среднесписочная численность'!L143/12)*1000,1)</f>
        <v>21110.799999999999</v>
      </c>
      <c r="M143" s="150">
        <f t="shared" si="85"/>
        <v>109.1</v>
      </c>
      <c r="N143" s="159">
        <f>ROUND(('фонд начисленной заработной'!N143/'среднесписочная численность'!N143/12)*1000,1)</f>
        <v>23268.799999999999</v>
      </c>
      <c r="O143" s="150">
        <f t="shared" si="86"/>
        <v>110.2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" customHeight="1">
      <c r="A144" s="155" t="str">
        <f>'фонд начисленной заработной'!A144</f>
        <v>Михайловский сельсовет</v>
      </c>
      <c r="B144" s="156">
        <f>ROUND(('фонд начисленной заработной'!B144/'среднесписочная численность'!B144/12)*1000,1)</f>
        <v>19322.7</v>
      </c>
      <c r="C144" s="156">
        <f>ROUND(('фонд начисленной заработной'!C144/'среднесписочная численность'!C144/12)*1000,1)</f>
        <v>20280.3</v>
      </c>
      <c r="D144" s="157">
        <f t="shared" si="120"/>
        <v>105</v>
      </c>
      <c r="E144" s="158">
        <f>ROUND(('фонд начисленной заработной'!E144/'среднесписочная численность'!E144/3)*1000,1)</f>
        <v>24521.599999999999</v>
      </c>
      <c r="F144" s="156">
        <f>ROUND(('фонд начисленной заработной'!F144/'среднесписочная численность'!F144/3)*1000,1)</f>
        <v>25373.200000000001</v>
      </c>
      <c r="G144" s="150">
        <f t="shared" si="121"/>
        <v>103.5</v>
      </c>
      <c r="H144" s="159">
        <f>ROUND(('фонд начисленной заработной'!H144/'среднесписочная численность'!H144/12)*1000,1)</f>
        <v>21958.9</v>
      </c>
      <c r="I144" s="150">
        <f t="shared" si="122"/>
        <v>108.3</v>
      </c>
      <c r="J144" s="159">
        <f>ROUND(('фонд начисленной заработной'!J144/'среднесписочная численность'!J144/12)*1000,1)</f>
        <v>23268.1</v>
      </c>
      <c r="K144" s="150">
        <f t="shared" si="84"/>
        <v>106</v>
      </c>
      <c r="L144" s="159">
        <f>ROUND(('фонд начисленной заработной'!L144/'среднесписочная численность'!L144/12)*1000,1)</f>
        <v>24911.599999999999</v>
      </c>
      <c r="M144" s="150">
        <f t="shared" si="85"/>
        <v>107.1</v>
      </c>
      <c r="N144" s="159">
        <f>ROUND(('фонд начисленной заработной'!N144/'среднесписочная численность'!N144/12)*1000,1)</f>
        <v>26910</v>
      </c>
      <c r="O144" s="150">
        <f t="shared" si="86"/>
        <v>108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155" t="str">
        <f>'фонд начисленной заработной'!A145</f>
        <v>Ниженский сельсовет</v>
      </c>
      <c r="B145" s="156">
        <f>ROUND(('фонд начисленной заработной'!B145/'среднесписочная численность'!B145/12)*1000,1)</f>
        <v>24045.599999999999</v>
      </c>
      <c r="C145" s="156">
        <f>ROUND(('фонд начисленной заработной'!C145/'среднесписочная численность'!C145/12)*1000,1)</f>
        <v>27876.799999999999</v>
      </c>
      <c r="D145" s="157">
        <f t="shared" si="120"/>
        <v>115.9</v>
      </c>
      <c r="E145" s="156">
        <f>ROUND(('фонд начисленной заработной'!E145/'среднесписочная численность'!E145/3)*1000,1)</f>
        <v>22150</v>
      </c>
      <c r="F145" s="156">
        <f>ROUND(('фонд начисленной заработной'!F145/'среднесписочная численность'!F145/3)*1000,1)</f>
        <v>28839</v>
      </c>
      <c r="G145" s="150">
        <f t="shared" si="121"/>
        <v>130.19999999999999</v>
      </c>
      <c r="H145" s="159">
        <f>ROUND(('фонд начисленной заработной'!H145/'среднесписочная численность'!H145/12)*1000,1)</f>
        <v>29422.6</v>
      </c>
      <c r="I145" s="150">
        <f t="shared" si="122"/>
        <v>105.5</v>
      </c>
      <c r="J145" s="159">
        <f>ROUND(('фонд начисленной заработной'!J145/'среднесписочная численность'!J145/12)*1000,1)</f>
        <v>31732.400000000001</v>
      </c>
      <c r="K145" s="150">
        <f t="shared" si="84"/>
        <v>107.9</v>
      </c>
      <c r="L145" s="159">
        <f>ROUND(('фонд начисленной заработной'!L145/'среднесписочная численность'!L145/12)*1000,1)</f>
        <v>34538.800000000003</v>
      </c>
      <c r="M145" s="150">
        <f t="shared" si="85"/>
        <v>108.8</v>
      </c>
      <c r="N145" s="159">
        <f>ROUND(('фонд начисленной заработной'!N145/'среднесписочная численность'!N145/12)*1000,1)</f>
        <v>38274.699999999997</v>
      </c>
      <c r="O145" s="150">
        <f t="shared" si="86"/>
        <v>110.8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155" t="str">
        <f>'фонд начисленной заработной'!A146</f>
        <v>Петровский сельсовет</v>
      </c>
      <c r="B146" s="156">
        <f>ROUND(('фонд начисленной заработной'!B146/'среднесписочная численность'!B146/12)*1000,1)</f>
        <v>19387</v>
      </c>
      <c r="C146" s="156">
        <f>ROUND(('фонд начисленной заработной'!C146/'среднесписочная численность'!C146/12)*1000,1)</f>
        <v>27142.9</v>
      </c>
      <c r="D146" s="157">
        <f t="shared" si="120"/>
        <v>140</v>
      </c>
      <c r="E146" s="156">
        <f>ROUND(('фонд начисленной заработной'!E146/'среднесписочная численность'!E146/3)*1000,1)</f>
        <v>24864.6</v>
      </c>
      <c r="F146" s="156">
        <f>ROUND(('фонд начисленной заработной'!F146/'среднесписочная численность'!F146/3)*1000,1)</f>
        <v>31225.9</v>
      </c>
      <c r="G146" s="150">
        <f t="shared" si="121"/>
        <v>125.6</v>
      </c>
      <c r="H146" s="159">
        <f>ROUND(('фонд начисленной заработной'!H146/'среднесписочная численность'!H146/12)*1000,1)</f>
        <v>28923.8</v>
      </c>
      <c r="I146" s="150">
        <f t="shared" si="122"/>
        <v>106.6</v>
      </c>
      <c r="J146" s="159">
        <f>ROUND(('фонд начисленной заработной'!J146/'среднесписочная численность'!J146/12)*1000,1)</f>
        <v>31637.4</v>
      </c>
      <c r="K146" s="150">
        <f t="shared" si="84"/>
        <v>109.4</v>
      </c>
      <c r="L146" s="159">
        <f>ROUND(('фонд начисленной заработной'!L146/'среднесписочная численность'!L146/12)*1000,1)</f>
        <v>34921.9</v>
      </c>
      <c r="M146" s="150">
        <f t="shared" si="85"/>
        <v>110.4</v>
      </c>
      <c r="N146" s="159">
        <f>ROUND(('фонд начисленной заработной'!N146/'среднесписочная численность'!N146/12)*1000,1)</f>
        <v>38898.300000000003</v>
      </c>
      <c r="O146" s="150">
        <f t="shared" si="86"/>
        <v>111.4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155" t="str">
        <f>'фонд начисленной заработной'!A147</f>
        <v>Покровский сельсовет</v>
      </c>
      <c r="B147" s="156">
        <f>ROUND(('фонд начисленной заработной'!B147/'среднесписочная численность'!B147/12)*1000,1)</f>
        <v>19343.900000000001</v>
      </c>
      <c r="C147" s="156">
        <f>ROUND(('фонд начисленной заработной'!C147/'среднесписочная численность'!C147/12)*1000,1)</f>
        <v>20655.2</v>
      </c>
      <c r="D147" s="157">
        <f t="shared" si="120"/>
        <v>106.8</v>
      </c>
      <c r="E147" s="156">
        <f>ROUND(('фонд начисленной заработной'!E147/'среднесписочная численность'!E147/3)*1000,1)</f>
        <v>26501.5</v>
      </c>
      <c r="F147" s="156">
        <f>ROUND(('фонд начисленной заработной'!F147/'среднесписочная численность'!F147/3)*1000,1)</f>
        <v>25673.9</v>
      </c>
      <c r="G147" s="150">
        <f t="shared" si="121"/>
        <v>96.9</v>
      </c>
      <c r="H147" s="159">
        <f>ROUND(('фонд начисленной заработной'!H147/'среднесписочная численность'!H147/12)*1000,1)</f>
        <v>21594.6</v>
      </c>
      <c r="I147" s="150">
        <f t="shared" si="122"/>
        <v>104.5</v>
      </c>
      <c r="J147" s="159">
        <f>ROUND(('фонд начисленной заработной'!J147/'среднесписочная численность'!J147/12)*1000,1)</f>
        <v>23039.4</v>
      </c>
      <c r="K147" s="150">
        <f t="shared" si="84"/>
        <v>106.7</v>
      </c>
      <c r="L147" s="159">
        <f>ROUND(('фонд начисленной заработной'!L147/'среднесписочная численность'!L147/12)*1000,1)</f>
        <v>24915.8</v>
      </c>
      <c r="M147" s="150">
        <f t="shared" si="85"/>
        <v>108.1</v>
      </c>
      <c r="N147" s="159">
        <f>ROUND(('фонд начисленной заработной'!N147/'среднесписочная численность'!N147/12)*1000,1)</f>
        <v>27106.799999999999</v>
      </c>
      <c r="O147" s="150">
        <f t="shared" si="86"/>
        <v>108.8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7.25" customHeight="1">
      <c r="A148" s="155" t="str">
        <f>'фонд начисленной заработной'!A148</f>
        <v>Русановский сельсовет</v>
      </c>
      <c r="B148" s="156">
        <f>ROUND(('фонд начисленной заработной'!B148/'среднесписочная численность'!B148/12)*1000,1)</f>
        <v>23325.8</v>
      </c>
      <c r="C148" s="156">
        <f>ROUND(('фонд начисленной заработной'!C148/'среднесписочная численность'!C148/12)*1000,1)</f>
        <v>19805.8</v>
      </c>
      <c r="D148" s="157">
        <f t="shared" si="120"/>
        <v>84.9</v>
      </c>
      <c r="E148" s="156">
        <f>ROUND(('фонд начисленной заработной'!E148/'среднесписочная численность'!E148/3)*1000,1)</f>
        <v>28562</v>
      </c>
      <c r="F148" s="156">
        <f>ROUND(('фонд начисленной заработной'!F148/'среднесписочная численность'!F148/3)*1000,1)</f>
        <v>18755.3</v>
      </c>
      <c r="G148" s="150">
        <f t="shared" si="121"/>
        <v>65.7</v>
      </c>
      <c r="H148" s="159">
        <f>ROUND(('фонд начисленной заработной'!H148/'среднесписочная численность'!H148/12)*1000,1)</f>
        <v>21389.599999999999</v>
      </c>
      <c r="I148" s="150">
        <f t="shared" si="122"/>
        <v>108</v>
      </c>
      <c r="J148" s="159">
        <f>ROUND(('фонд начисленной заработной'!J148/'среднесписочная численность'!J148/12)*1000,1)</f>
        <v>23265.8</v>
      </c>
      <c r="K148" s="150">
        <f t="shared" si="84"/>
        <v>108.8</v>
      </c>
      <c r="L148" s="159">
        <f>ROUND(('фонд начисленной заработной'!L148/'среднесписочная численность'!L148/12)*1000,1)</f>
        <v>25585.200000000001</v>
      </c>
      <c r="M148" s="150">
        <f t="shared" si="85"/>
        <v>110</v>
      </c>
      <c r="N148" s="159">
        <f>ROUND(('фонд начисленной заработной'!N148/'среднесписочная численность'!N148/12)*1000,1)</f>
        <v>28476.1</v>
      </c>
      <c r="O148" s="150">
        <f t="shared" si="86"/>
        <v>111.3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" customHeight="1">
      <c r="A149" s="155" t="str">
        <f>'фонд начисленной заработной'!A149</f>
        <v>Стакановский сельсовет</v>
      </c>
      <c r="B149" s="156">
        <f>ROUND(('фонд начисленной заработной'!B149/'среднесписочная численность'!B149/12)*1000,1)</f>
        <v>16726.400000000001</v>
      </c>
      <c r="C149" s="156">
        <f>ROUND(('фонд начисленной заработной'!C149/'среднесписочная численность'!C149/12)*1000,1)</f>
        <v>18564.599999999999</v>
      </c>
      <c r="D149" s="157">
        <f t="shared" si="120"/>
        <v>111</v>
      </c>
      <c r="E149" s="156">
        <f>ROUND(('фонд начисленной заработной'!E149/'среднесписочная численность'!E149/3)*1000,1)</f>
        <v>25468.2</v>
      </c>
      <c r="F149" s="156">
        <f>ROUND(('фонд начисленной заработной'!F149/'среднесписочная численность'!F149/3)*1000,1)</f>
        <v>23353.4</v>
      </c>
      <c r="G149" s="150">
        <f t="shared" si="121"/>
        <v>91.7</v>
      </c>
      <c r="H149" s="159">
        <f>ROUND(('фонд начисленной заработной'!H149/'среднесписочная численность'!H149/12)*1000,1)</f>
        <v>20257.8</v>
      </c>
      <c r="I149" s="150">
        <f t="shared" si="122"/>
        <v>109.1</v>
      </c>
      <c r="J149" s="159">
        <f>ROUND(('фонд начисленной заработной'!J149/'среднесписочная численность'!J149/12)*1000,1)</f>
        <v>21576.7</v>
      </c>
      <c r="K149" s="150">
        <f t="shared" si="84"/>
        <v>106.5</v>
      </c>
      <c r="L149" s="159">
        <f>ROUND(('фонд начисленной заработной'!L149/'среднесписочная численность'!L149/12)*1000,1)</f>
        <v>23251.9</v>
      </c>
      <c r="M149" s="150">
        <f t="shared" si="85"/>
        <v>107.8</v>
      </c>
      <c r="N149" s="159">
        <f>ROUND(('фонд начисленной заработной'!N149/'среднесписочная численность'!N149/12)*1000,1)</f>
        <v>25252.6</v>
      </c>
      <c r="O149" s="150">
        <f t="shared" si="86"/>
        <v>108.6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4.25" customHeight="1">
      <c r="A150" s="155" t="str">
        <f>'фонд начисленной заработной'!A150</f>
        <v>Удеревский сельсовет</v>
      </c>
      <c r="B150" s="156">
        <f>ROUND(('фонд начисленной заработной'!B150/'среднесписочная численность'!B150/12)*1000,1)</f>
        <v>14915.3</v>
      </c>
      <c r="C150" s="156">
        <f>ROUND(('фонд начисленной заработной'!C150/'среднесписочная численность'!C150/12)*1000,1)</f>
        <v>15136.4</v>
      </c>
      <c r="D150" s="157">
        <f t="shared" si="120"/>
        <v>101.5</v>
      </c>
      <c r="E150" s="156">
        <f>ROUND(('фонд начисленной заработной'!E150/'среднесписочная численность'!E150/3)*1000,1)</f>
        <v>18946.400000000001</v>
      </c>
      <c r="F150" s="156">
        <f>ROUND(('фонд начисленной заработной'!F150/'среднесписочная численность'!F150/3)*1000,1)</f>
        <v>21060.6</v>
      </c>
      <c r="G150" s="150">
        <f t="shared" si="121"/>
        <v>111.2</v>
      </c>
      <c r="H150" s="159">
        <f>ROUND(('фонд начисленной заработной'!H150/'среднесписочная численность'!H150/12)*1000,1)</f>
        <v>15387.9</v>
      </c>
      <c r="I150" s="150">
        <f t="shared" si="122"/>
        <v>101.7</v>
      </c>
      <c r="J150" s="159">
        <f>ROUND(('фонд начисленной заработной'!J150/'среднесписочная численность'!J150/12)*1000,1)</f>
        <v>15721.2</v>
      </c>
      <c r="K150" s="150">
        <f t="shared" si="84"/>
        <v>102.2</v>
      </c>
      <c r="L150" s="159">
        <f>ROUND(('фонд начисленной заработной'!L150/'среднесписочная численность'!L150/12)*1000,1)</f>
        <v>16147</v>
      </c>
      <c r="M150" s="150">
        <f t="shared" si="85"/>
        <v>102.7</v>
      </c>
      <c r="N150" s="159">
        <f>ROUND(('фонд начисленной заработной'!N150/'среднесписочная численность'!N150/12)*1000,1)</f>
        <v>16656.099999999999</v>
      </c>
      <c r="O150" s="150">
        <f t="shared" si="86"/>
        <v>103.2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45" customHeight="1">
      <c r="A151" s="162" t="s">
        <v>68</v>
      </c>
      <c r="B151" s="162"/>
      <c r="C151" s="162"/>
      <c r="D151" s="162"/>
      <c r="E151" s="162"/>
      <c r="F151" s="162"/>
      <c r="G151" s="162"/>
      <c r="H151" s="162"/>
      <c r="I151" s="162"/>
      <c r="J151" s="162"/>
      <c r="K151" s="162"/>
      <c r="L151" s="162"/>
      <c r="M151" s="162"/>
      <c r="N151" s="162"/>
      <c r="O151" s="5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28.5" customHeight="1">
      <c r="A152" s="162"/>
      <c r="B152" s="162"/>
      <c r="C152" s="162"/>
      <c r="D152" s="162"/>
      <c r="E152" s="162"/>
      <c r="F152" s="162"/>
      <c r="G152" s="162"/>
      <c r="H152" s="162"/>
      <c r="I152" s="162"/>
      <c r="J152" s="162"/>
      <c r="K152" s="162"/>
      <c r="L152" s="162"/>
      <c r="M152" s="162"/>
      <c r="N152" s="162"/>
      <c r="O152" s="4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G4"/>
    <mergeCell ref="A151:N152"/>
    <mergeCell ref="N6:O6"/>
    <mergeCell ref="L1:M1"/>
    <mergeCell ref="A6:A7"/>
    <mergeCell ref="C6:D6"/>
    <mergeCell ref="F6:G6"/>
    <mergeCell ref="H6:I6"/>
    <mergeCell ref="J6:K6"/>
    <mergeCell ref="L6:M6"/>
    <mergeCell ref="A2:N2"/>
    <mergeCell ref="A3:N3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1" manualBreakCount="1">
    <brk id="85" max="14" man="1"/>
  </rowBreaks>
  <ignoredErrors>
    <ignoredError sqref="B142:C150 B138:C138 H142:H150 J142:J150 B136:D136 G136:O136" unlockedFormula="1"/>
    <ignoredError sqref="B137:D137 G137:O137" evalError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B1:B5"/>
  <sheetViews>
    <sheetView workbookViewId="0">
      <selection activeCell="O30" sqref="O30"/>
    </sheetView>
  </sheetViews>
  <sheetFormatPr defaultRowHeight="15"/>
  <sheetData>
    <row r="1" spans="2:2">
      <c r="B1" s="51" t="s">
        <v>74</v>
      </c>
    </row>
    <row r="2" spans="2:2">
      <c r="B2" t="s">
        <v>67</v>
      </c>
    </row>
    <row r="3" spans="2:2">
      <c r="B3" t="s">
        <v>66</v>
      </c>
    </row>
    <row r="4" spans="2:2">
      <c r="B4" t="s">
        <v>65</v>
      </c>
    </row>
    <row r="5" spans="2:2">
      <c r="B5" t="s">
        <v>64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фонд начисленной заработной</vt:lpstr>
      <vt:lpstr>среднесписочная численность</vt:lpstr>
      <vt:lpstr>среднемесячная заработная плата</vt:lpstr>
      <vt:lpstr>помощь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2017-07-12T05:57:23Z</dcterms:modified>
</cp:coreProperties>
</file>