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me\Desktop\2022\"/>
    </mc:Choice>
  </mc:AlternateContent>
  <xr:revisionPtr revIDLastSave="0" documentId="13_ncr:1_{EE2B21C1-7BE6-438D-8AFA-9622AA5E1CD6}" xr6:coauthVersionLast="45" xr6:coauthVersionMax="45" xr10:uidLastSave="{00000000-0000-0000-0000-000000000000}"/>
  <bookViews>
    <workbookView xWindow="-120" yWindow="-120" windowWidth="29040" windowHeight="15840" xr2:uid="{7FE3E813-E5FB-4878-973B-9B3B79FE50F7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3" i="1" l="1"/>
  <c r="C44" i="1"/>
  <c r="C54" i="1" s="1"/>
  <c r="C35" i="1"/>
  <c r="C26" i="1"/>
  <c r="C36" i="1" s="1"/>
  <c r="H54" i="1" l="1"/>
  <c r="H35" i="1" l="1"/>
  <c r="H18" i="1"/>
  <c r="E52" i="1"/>
  <c r="E51" i="1"/>
  <c r="E50" i="1"/>
  <c r="E49" i="1"/>
  <c r="E48" i="1"/>
  <c r="E47" i="1"/>
  <c r="E46" i="1"/>
  <c r="E45" i="1"/>
  <c r="E53" i="1" s="1"/>
  <c r="E43" i="1"/>
  <c r="E44" i="1" s="1"/>
  <c r="E34" i="1"/>
  <c r="E33" i="1"/>
  <c r="E32" i="1"/>
  <c r="E31" i="1"/>
  <c r="E30" i="1"/>
  <c r="E29" i="1"/>
  <c r="E28" i="1"/>
  <c r="E27" i="1"/>
  <c r="E25" i="1"/>
  <c r="E54" i="1" l="1"/>
  <c r="G46" i="1"/>
  <c r="G48" i="1"/>
  <c r="G50" i="1"/>
  <c r="G52" i="1"/>
  <c r="E26" i="1"/>
  <c r="G34" i="1"/>
  <c r="G30" i="1"/>
  <c r="G33" i="1"/>
  <c r="G29" i="1"/>
  <c r="G47" i="1"/>
  <c r="G49" i="1"/>
  <c r="G51" i="1"/>
  <c r="E35" i="1"/>
  <c r="G32" i="1" s="1"/>
  <c r="G43" i="1"/>
  <c r="G53" i="1" s="1"/>
  <c r="G45" i="1"/>
  <c r="G25" i="1"/>
  <c r="E9" i="1"/>
  <c r="E10" i="1"/>
  <c r="E11" i="1"/>
  <c r="E12" i="1"/>
  <c r="E13" i="1"/>
  <c r="E14" i="1"/>
  <c r="E15" i="1"/>
  <c r="E16" i="1"/>
  <c r="E7" i="1"/>
  <c r="E8" i="1" s="1"/>
  <c r="C8" i="1"/>
  <c r="C17" i="1"/>
  <c r="G27" i="1" l="1"/>
  <c r="G31" i="1"/>
  <c r="G28" i="1"/>
  <c r="E36" i="1"/>
  <c r="C18" i="1"/>
  <c r="E17" i="1"/>
  <c r="G35" i="1" l="1"/>
  <c r="E18" i="1"/>
  <c r="G7" i="1"/>
  <c r="G9" i="1"/>
  <c r="G13" i="1"/>
  <c r="G10" i="1"/>
  <c r="G14" i="1"/>
  <c r="G11" i="1"/>
  <c r="G15" i="1"/>
  <c r="G12" i="1"/>
  <c r="G16" i="1"/>
  <c r="G17" i="1" l="1"/>
</calcChain>
</file>

<file path=xl/sharedStrings.xml><?xml version="1.0" encoding="utf-8"?>
<sst xmlns="http://schemas.openxmlformats.org/spreadsheetml/2006/main" count="90" uniqueCount="34">
  <si>
    <t>№ п/п</t>
  </si>
  <si>
    <t>Наименование муниципального образования</t>
  </si>
  <si>
    <t>1.</t>
  </si>
  <si>
    <t>Михайловский сельсовет</t>
  </si>
  <si>
    <t>2.</t>
  </si>
  <si>
    <t>Ниженский сельсовет</t>
  </si>
  <si>
    <t>3.</t>
  </si>
  <si>
    <t>Петровский сельсовет</t>
  </si>
  <si>
    <t>4.</t>
  </si>
  <si>
    <t>Покровский сельсовет</t>
  </si>
  <si>
    <t>5.</t>
  </si>
  <si>
    <t>Русановский сельсовет</t>
  </si>
  <si>
    <t>6.</t>
  </si>
  <si>
    <t>Стакановский сельсовет</t>
  </si>
  <si>
    <t>Всего:</t>
  </si>
  <si>
    <t>поселок Черемисиново</t>
  </si>
  <si>
    <t>Краснополянский сельсовет</t>
  </si>
  <si>
    <t>7.</t>
  </si>
  <si>
    <t>8.</t>
  </si>
  <si>
    <t>9.</t>
  </si>
  <si>
    <t>Удеревский сельсовет</t>
  </si>
  <si>
    <t xml:space="preserve">Численность населения </t>
  </si>
  <si>
    <t>Итого городское поселение</t>
  </si>
  <si>
    <t>Итого сельские поселения</t>
  </si>
  <si>
    <t>Критерии выравнивания</t>
  </si>
  <si>
    <t>Х</t>
  </si>
  <si>
    <t>Сумма с учетом критерия</t>
  </si>
  <si>
    <t>Причитающаяся сумма дотации</t>
  </si>
  <si>
    <t>сумма к распределению на 2022 год</t>
  </si>
  <si>
    <t>сумма к распределению на 2023 год</t>
  </si>
  <si>
    <t>Сумма дотации на 2022 год</t>
  </si>
  <si>
    <t>Сумма дотации на 2023 год</t>
  </si>
  <si>
    <t>Сумма дотации на 2024 год</t>
  </si>
  <si>
    <t>сумма к распределению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</si>
</sst>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4" fontId="0" fillId="0" borderId="1" xfId="0" applyNumberFormat="1" applyBorder="1"/>
    <xf numFmtId="3" fontId="0" fillId="0" borderId="0" xfId="0" applyNumberFormat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55EAB-BC9C-4E64-9B99-0714B2E74F14}">
  <sheetPr>
    <pageSetUpPr fitToPage="1"/>
  </sheetPr>
  <dimension ref="A2:H54"/>
  <sheetViews>
    <sheetView tabSelected="1" topLeftCell="A2" workbookViewId="0">
      <selection activeCell="G8" sqref="G8"/>
    </sheetView>
  </sheetViews>
  <sheetFormatPr defaultRowHeight="15" x14ac:dyDescent="0.25"/>
  <cols>
    <col min="1" max="1" width="4.140625" bestFit="1" customWidth="1"/>
    <col min="2" max="2" width="26.5703125" customWidth="1"/>
    <col min="3" max="3" width="10.140625" customWidth="1"/>
    <col min="4" max="4" width="8" customWidth="1"/>
    <col min="5" max="6" width="10.5703125" customWidth="1"/>
    <col min="7" max="7" width="13.42578125" customWidth="1"/>
  </cols>
  <sheetData>
    <row r="2" spans="1:8" x14ac:dyDescent="0.25">
      <c r="A2" s="13" t="s">
        <v>0</v>
      </c>
      <c r="B2" s="14" t="s">
        <v>1</v>
      </c>
      <c r="C2" s="15" t="s">
        <v>21</v>
      </c>
      <c r="D2" s="11" t="s">
        <v>24</v>
      </c>
      <c r="E2" s="11" t="s">
        <v>26</v>
      </c>
      <c r="F2" s="11" t="s">
        <v>28</v>
      </c>
      <c r="G2" s="12" t="s">
        <v>27</v>
      </c>
      <c r="H2" s="18" t="s">
        <v>30</v>
      </c>
    </row>
    <row r="3" spans="1:8" x14ac:dyDescent="0.25">
      <c r="A3" s="13"/>
      <c r="B3" s="14"/>
      <c r="C3" s="15"/>
      <c r="D3" s="11"/>
      <c r="E3" s="11"/>
      <c r="F3" s="11"/>
      <c r="G3" s="12"/>
      <c r="H3" s="18"/>
    </row>
    <row r="4" spans="1:8" x14ac:dyDescent="0.25">
      <c r="A4" s="13"/>
      <c r="B4" s="14"/>
      <c r="C4" s="15"/>
      <c r="D4" s="11"/>
      <c r="E4" s="11"/>
      <c r="F4" s="11"/>
      <c r="G4" s="12"/>
      <c r="H4" s="18"/>
    </row>
    <row r="5" spans="1:8" x14ac:dyDescent="0.25">
      <c r="A5" s="13"/>
      <c r="B5" s="14"/>
      <c r="C5" s="15"/>
      <c r="D5" s="11"/>
      <c r="E5" s="11"/>
      <c r="F5" s="11"/>
      <c r="G5" s="12"/>
      <c r="H5" s="18"/>
    </row>
    <row r="6" spans="1:8" x14ac:dyDescent="0.25">
      <c r="A6" s="13"/>
      <c r="B6" s="14"/>
      <c r="C6" s="15"/>
      <c r="D6" s="11"/>
      <c r="E6" s="11"/>
      <c r="F6" s="11"/>
      <c r="G6" s="12"/>
      <c r="H6" s="18"/>
    </row>
    <row r="7" spans="1:8" ht="15.75" x14ac:dyDescent="0.25">
      <c r="A7" s="4" t="s">
        <v>2</v>
      </c>
      <c r="B7" s="5" t="s">
        <v>15</v>
      </c>
      <c r="C7" s="6">
        <v>3109</v>
      </c>
      <c r="D7" s="6">
        <v>184</v>
      </c>
      <c r="E7" s="8">
        <f>C7*D7</f>
        <v>572056</v>
      </c>
      <c r="F7" s="8">
        <v>5281090</v>
      </c>
      <c r="G7" s="9">
        <f>E7/(E7+E17)*F7</f>
        <v>1481054.7721167007</v>
      </c>
      <c r="H7" s="8">
        <v>1481055</v>
      </c>
    </row>
    <row r="8" spans="1:8" ht="15.75" x14ac:dyDescent="0.25">
      <c r="A8" s="16" t="s">
        <v>22</v>
      </c>
      <c r="B8" s="17"/>
      <c r="C8" s="6">
        <f>C7</f>
        <v>3109</v>
      </c>
      <c r="D8" s="6">
        <v>184</v>
      </c>
      <c r="E8" s="8">
        <f>E7</f>
        <v>572056</v>
      </c>
      <c r="F8" s="8"/>
      <c r="G8" s="9"/>
      <c r="H8" s="8"/>
    </row>
    <row r="9" spans="1:8" ht="15.75" x14ac:dyDescent="0.25">
      <c r="A9" s="4" t="s">
        <v>4</v>
      </c>
      <c r="B9" s="5" t="s">
        <v>16</v>
      </c>
      <c r="C9" s="6">
        <v>1251</v>
      </c>
      <c r="D9" s="6">
        <v>280</v>
      </c>
      <c r="E9" s="8">
        <f t="shared" ref="E9:E16" si="0">C9*D9</f>
        <v>350280</v>
      </c>
      <c r="F9" s="8"/>
      <c r="G9" s="9">
        <f>E9/(E7+E17)*F7</f>
        <v>906876.01489546127</v>
      </c>
      <c r="H9" s="8">
        <v>906876</v>
      </c>
    </row>
    <row r="10" spans="1:8" ht="15.75" x14ac:dyDescent="0.25">
      <c r="A10" s="4" t="s">
        <v>6</v>
      </c>
      <c r="B10" s="1" t="s">
        <v>3</v>
      </c>
      <c r="C10" s="6">
        <v>912</v>
      </c>
      <c r="D10" s="6">
        <v>280</v>
      </c>
      <c r="E10" s="8">
        <f t="shared" si="0"/>
        <v>255360</v>
      </c>
      <c r="F10" s="8"/>
      <c r="G10" s="9">
        <f>E10/(E7+E17)*F7</f>
        <v>661127.83819717076</v>
      </c>
      <c r="H10" s="8">
        <v>661128</v>
      </c>
    </row>
    <row r="11" spans="1:8" ht="15.75" x14ac:dyDescent="0.25">
      <c r="A11" s="4" t="s">
        <v>8</v>
      </c>
      <c r="B11" s="1" t="s">
        <v>5</v>
      </c>
      <c r="C11" s="6">
        <v>631</v>
      </c>
      <c r="D11" s="6">
        <v>280</v>
      </c>
      <c r="E11" s="8">
        <f t="shared" si="0"/>
        <v>176680</v>
      </c>
      <c r="F11" s="8"/>
      <c r="G11" s="9">
        <f>E11/(E7+E17)*F7</f>
        <v>457425.07226141961</v>
      </c>
      <c r="H11" s="8">
        <v>457425</v>
      </c>
    </row>
    <row r="12" spans="1:8" ht="15.75" x14ac:dyDescent="0.25">
      <c r="A12" s="4" t="s">
        <v>10</v>
      </c>
      <c r="B12" s="1" t="s">
        <v>7</v>
      </c>
      <c r="C12" s="6">
        <v>337</v>
      </c>
      <c r="D12" s="6">
        <v>280</v>
      </c>
      <c r="E12" s="8">
        <f t="shared" si="0"/>
        <v>94360</v>
      </c>
      <c r="F12" s="8"/>
      <c r="G12" s="9">
        <f>E12/(E7+E17)*F7</f>
        <v>244298.33494785803</v>
      </c>
      <c r="H12" s="8">
        <v>244298</v>
      </c>
    </row>
    <row r="13" spans="1:8" ht="15.75" x14ac:dyDescent="0.25">
      <c r="A13" s="4" t="s">
        <v>12</v>
      </c>
      <c r="B13" s="1" t="s">
        <v>9</v>
      </c>
      <c r="C13" s="6">
        <v>416</v>
      </c>
      <c r="D13" s="6">
        <v>280</v>
      </c>
      <c r="E13" s="8">
        <f t="shared" si="0"/>
        <v>116480</v>
      </c>
      <c r="F13" s="8"/>
      <c r="G13" s="9">
        <f>E13/(E7+E17)*F7</f>
        <v>301567.0840899375</v>
      </c>
      <c r="H13" s="8">
        <v>301567</v>
      </c>
    </row>
    <row r="14" spans="1:8" ht="15.75" x14ac:dyDescent="0.25">
      <c r="A14" s="4" t="s">
        <v>17</v>
      </c>
      <c r="B14" s="1" t="s">
        <v>11</v>
      </c>
      <c r="C14" s="6">
        <v>770</v>
      </c>
      <c r="D14" s="6">
        <v>280</v>
      </c>
      <c r="E14" s="8">
        <f t="shared" si="0"/>
        <v>215600</v>
      </c>
      <c r="F14" s="8"/>
      <c r="G14" s="9">
        <f>E14/(E7+E17)*F7</f>
        <v>558189.07391647086</v>
      </c>
      <c r="H14" s="8">
        <v>558189</v>
      </c>
    </row>
    <row r="15" spans="1:8" ht="15.75" x14ac:dyDescent="0.25">
      <c r="A15" s="4" t="s">
        <v>18</v>
      </c>
      <c r="B15" s="1" t="s">
        <v>13</v>
      </c>
      <c r="C15" s="6">
        <v>627</v>
      </c>
      <c r="D15" s="6">
        <v>280</v>
      </c>
      <c r="E15" s="8">
        <f t="shared" si="0"/>
        <v>175560</v>
      </c>
      <c r="F15" s="8"/>
      <c r="G15" s="9">
        <f>E15/(E7+E17)*F7</f>
        <v>454525.3887605549</v>
      </c>
      <c r="H15" s="8">
        <v>454525</v>
      </c>
    </row>
    <row r="16" spans="1:8" ht="15.75" x14ac:dyDescent="0.25">
      <c r="A16" s="4" t="s">
        <v>19</v>
      </c>
      <c r="B16" s="1" t="s">
        <v>20</v>
      </c>
      <c r="C16" s="6">
        <v>298</v>
      </c>
      <c r="D16" s="6">
        <v>280</v>
      </c>
      <c r="E16" s="8">
        <f t="shared" si="0"/>
        <v>83440</v>
      </c>
      <c r="F16" s="8"/>
      <c r="G16" s="9">
        <f>E16/(E7+E17)*F7</f>
        <v>216026.42081442641</v>
      </c>
      <c r="H16" s="8">
        <v>216027</v>
      </c>
    </row>
    <row r="17" spans="1:8" ht="15.75" x14ac:dyDescent="0.25">
      <c r="A17" s="16" t="s">
        <v>23</v>
      </c>
      <c r="B17" s="17"/>
      <c r="C17" s="6">
        <f>SUM(C9:C16)</f>
        <v>5242</v>
      </c>
      <c r="D17" s="6">
        <v>280</v>
      </c>
      <c r="E17" s="8">
        <f>SUM(E9:E16)</f>
        <v>1467760</v>
      </c>
      <c r="F17" s="8"/>
      <c r="G17" s="9">
        <f>SUM(G7:G16)</f>
        <v>5281090</v>
      </c>
      <c r="H17" s="8"/>
    </row>
    <row r="18" spans="1:8" ht="15.75" x14ac:dyDescent="0.25">
      <c r="A18" s="2"/>
      <c r="B18" s="3" t="s">
        <v>14</v>
      </c>
      <c r="C18" s="6">
        <f>C8+C17</f>
        <v>8351</v>
      </c>
      <c r="D18" s="7" t="s">
        <v>25</v>
      </c>
      <c r="E18" s="8">
        <f>E8+E17</f>
        <v>2039816</v>
      </c>
      <c r="F18" s="8"/>
      <c r="G18" s="8"/>
      <c r="H18" s="8">
        <f>SUM(H7:H16)</f>
        <v>5281090</v>
      </c>
    </row>
    <row r="19" spans="1:8" x14ac:dyDescent="0.25">
      <c r="H19" s="10"/>
    </row>
    <row r="20" spans="1:8" x14ac:dyDescent="0.25">
      <c r="A20" s="13" t="s">
        <v>0</v>
      </c>
      <c r="B20" s="14" t="s">
        <v>1</v>
      </c>
      <c r="C20" s="15" t="s">
        <v>21</v>
      </c>
      <c r="D20" s="11" t="s">
        <v>24</v>
      </c>
      <c r="E20" s="11" t="s">
        <v>26</v>
      </c>
      <c r="F20" s="11" t="s">
        <v>29</v>
      </c>
      <c r="G20" s="12" t="s">
        <v>27</v>
      </c>
      <c r="H20" s="18" t="s">
        <v>31</v>
      </c>
    </row>
    <row r="21" spans="1:8" x14ac:dyDescent="0.25">
      <c r="A21" s="13"/>
      <c r="B21" s="14"/>
      <c r="C21" s="15"/>
      <c r="D21" s="11"/>
      <c r="E21" s="11"/>
      <c r="F21" s="11"/>
      <c r="G21" s="12"/>
      <c r="H21" s="18"/>
    </row>
    <row r="22" spans="1:8" x14ac:dyDescent="0.25">
      <c r="A22" s="13"/>
      <c r="B22" s="14"/>
      <c r="C22" s="15"/>
      <c r="D22" s="11"/>
      <c r="E22" s="11"/>
      <c r="F22" s="11"/>
      <c r="G22" s="12"/>
      <c r="H22" s="18"/>
    </row>
    <row r="23" spans="1:8" x14ac:dyDescent="0.25">
      <c r="A23" s="13"/>
      <c r="B23" s="14"/>
      <c r="C23" s="15"/>
      <c r="D23" s="11"/>
      <c r="E23" s="11"/>
      <c r="F23" s="11"/>
      <c r="G23" s="12"/>
      <c r="H23" s="18"/>
    </row>
    <row r="24" spans="1:8" x14ac:dyDescent="0.25">
      <c r="A24" s="13"/>
      <c r="B24" s="14"/>
      <c r="C24" s="15"/>
      <c r="D24" s="11"/>
      <c r="E24" s="11"/>
      <c r="F24" s="11"/>
      <c r="G24" s="12"/>
      <c r="H24" s="18"/>
    </row>
    <row r="25" spans="1:8" ht="15.75" x14ac:dyDescent="0.25">
      <c r="A25" s="4" t="s">
        <v>2</v>
      </c>
      <c r="B25" s="5" t="s">
        <v>15</v>
      </c>
      <c r="C25" s="6">
        <v>3109</v>
      </c>
      <c r="D25" s="6">
        <v>184</v>
      </c>
      <c r="E25" s="8">
        <f>C25*D25</f>
        <v>572056</v>
      </c>
      <c r="F25" s="8">
        <v>4594548</v>
      </c>
      <c r="G25" s="9">
        <f>E25/(E25+E35)*F25</f>
        <v>1288517.5676080587</v>
      </c>
      <c r="H25" s="8">
        <v>1288518</v>
      </c>
    </row>
    <row r="26" spans="1:8" ht="15.75" x14ac:dyDescent="0.25">
      <c r="A26" s="16" t="s">
        <v>22</v>
      </c>
      <c r="B26" s="17"/>
      <c r="C26" s="6">
        <f>C25</f>
        <v>3109</v>
      </c>
      <c r="D26" s="6">
        <v>184</v>
      </c>
      <c r="E26" s="8">
        <f>E25</f>
        <v>572056</v>
      </c>
      <c r="F26" s="8"/>
      <c r="G26" s="9"/>
      <c r="H26" s="8"/>
    </row>
    <row r="27" spans="1:8" ht="15.75" x14ac:dyDescent="0.25">
      <c r="A27" s="4" t="s">
        <v>4</v>
      </c>
      <c r="B27" s="5" t="s">
        <v>16</v>
      </c>
      <c r="C27" s="6">
        <v>1251</v>
      </c>
      <c r="D27" s="6">
        <v>280</v>
      </c>
      <c r="E27" s="8">
        <f t="shared" ref="E27:E34" si="1">C27*D27</f>
        <v>350280</v>
      </c>
      <c r="F27" s="8"/>
      <c r="G27" s="9">
        <f>E27/(E25+E35)*F25</f>
        <v>788982.08144263993</v>
      </c>
      <c r="H27" s="8">
        <v>788982</v>
      </c>
    </row>
    <row r="28" spans="1:8" ht="15.75" x14ac:dyDescent="0.25">
      <c r="A28" s="4" t="s">
        <v>6</v>
      </c>
      <c r="B28" s="1" t="s">
        <v>3</v>
      </c>
      <c r="C28" s="6">
        <v>912</v>
      </c>
      <c r="D28" s="6">
        <v>280</v>
      </c>
      <c r="E28" s="8">
        <f t="shared" si="1"/>
        <v>255360</v>
      </c>
      <c r="F28" s="8"/>
      <c r="G28" s="9">
        <f>E28/(E25+E35)*F25</f>
        <v>575181.1816752099</v>
      </c>
      <c r="H28" s="8">
        <v>575181</v>
      </c>
    </row>
    <row r="29" spans="1:8" ht="15.75" x14ac:dyDescent="0.25">
      <c r="A29" s="4" t="s">
        <v>8</v>
      </c>
      <c r="B29" s="1" t="s">
        <v>5</v>
      </c>
      <c r="C29" s="6">
        <v>631</v>
      </c>
      <c r="D29" s="6">
        <v>280</v>
      </c>
      <c r="E29" s="8">
        <f t="shared" si="1"/>
        <v>176680</v>
      </c>
      <c r="F29" s="8"/>
      <c r="G29" s="9">
        <f>E29/(E25+E35)*F25</f>
        <v>397959.78688273841</v>
      </c>
      <c r="H29" s="8">
        <v>397960</v>
      </c>
    </row>
    <row r="30" spans="1:8" ht="15.75" x14ac:dyDescent="0.25">
      <c r="A30" s="4" t="s">
        <v>10</v>
      </c>
      <c r="B30" s="1" t="s">
        <v>7</v>
      </c>
      <c r="C30" s="6">
        <v>337</v>
      </c>
      <c r="D30" s="6">
        <v>280</v>
      </c>
      <c r="E30" s="8">
        <f t="shared" si="1"/>
        <v>94360</v>
      </c>
      <c r="F30" s="8"/>
      <c r="G30" s="9">
        <f>E30/(E25+E35)*F25</f>
        <v>212539.53752691421</v>
      </c>
      <c r="H30" s="8">
        <v>212540</v>
      </c>
    </row>
    <row r="31" spans="1:8" ht="15.75" x14ac:dyDescent="0.25">
      <c r="A31" s="4" t="s">
        <v>12</v>
      </c>
      <c r="B31" s="1" t="s">
        <v>9</v>
      </c>
      <c r="C31" s="6">
        <v>416</v>
      </c>
      <c r="D31" s="6">
        <v>280</v>
      </c>
      <c r="E31" s="8">
        <f t="shared" si="1"/>
        <v>116480</v>
      </c>
      <c r="F31" s="8"/>
      <c r="G31" s="9">
        <f>E31/(E25+E35)*F25</f>
        <v>262363.34602728876</v>
      </c>
      <c r="H31" s="8">
        <v>262363</v>
      </c>
    </row>
    <row r="32" spans="1:8" ht="15.75" x14ac:dyDescent="0.25">
      <c r="A32" s="4" t="s">
        <v>17</v>
      </c>
      <c r="B32" s="1" t="s">
        <v>11</v>
      </c>
      <c r="C32" s="6">
        <v>770</v>
      </c>
      <c r="D32" s="6">
        <v>280</v>
      </c>
      <c r="E32" s="8">
        <f t="shared" si="1"/>
        <v>215600</v>
      </c>
      <c r="F32" s="8"/>
      <c r="G32" s="9">
        <f>E32/(E25+E35)*F25</f>
        <v>485624.46259858733</v>
      </c>
      <c r="H32" s="8">
        <v>485624</v>
      </c>
    </row>
    <row r="33" spans="1:8" ht="15.75" x14ac:dyDescent="0.25">
      <c r="A33" s="4" t="s">
        <v>18</v>
      </c>
      <c r="B33" s="1" t="s">
        <v>13</v>
      </c>
      <c r="C33" s="6">
        <v>627</v>
      </c>
      <c r="D33" s="6">
        <v>280</v>
      </c>
      <c r="E33" s="8">
        <f t="shared" si="1"/>
        <v>175560</v>
      </c>
      <c r="F33" s="8"/>
      <c r="G33" s="9">
        <f>E33/(E25+E35)*F25</f>
        <v>395437.06240170682</v>
      </c>
      <c r="H33" s="8">
        <v>395437</v>
      </c>
    </row>
    <row r="34" spans="1:8" ht="15.75" x14ac:dyDescent="0.25">
      <c r="A34" s="4" t="s">
        <v>19</v>
      </c>
      <c r="B34" s="1" t="s">
        <v>20</v>
      </c>
      <c r="C34" s="6">
        <v>298</v>
      </c>
      <c r="D34" s="6">
        <v>280</v>
      </c>
      <c r="E34" s="8">
        <f t="shared" si="1"/>
        <v>83440</v>
      </c>
      <c r="F34" s="8"/>
      <c r="G34" s="9">
        <f>E34/(E25+E35)*F25</f>
        <v>187942.97383685588</v>
      </c>
      <c r="H34" s="8">
        <v>187943</v>
      </c>
    </row>
    <row r="35" spans="1:8" ht="15.75" x14ac:dyDescent="0.25">
      <c r="A35" s="16" t="s">
        <v>23</v>
      </c>
      <c r="B35" s="17"/>
      <c r="C35" s="6">
        <f>SUM(C27:C34)</f>
        <v>5242</v>
      </c>
      <c r="D35" s="6">
        <v>280</v>
      </c>
      <c r="E35" s="8">
        <f>SUM(E27:E34)</f>
        <v>1467760</v>
      </c>
      <c r="F35" s="8"/>
      <c r="G35" s="9">
        <f>SUM(G25:G34)</f>
        <v>4594548</v>
      </c>
      <c r="H35" s="8">
        <f>SUM(H25:H34)</f>
        <v>4594548</v>
      </c>
    </row>
    <row r="36" spans="1:8" ht="15.75" x14ac:dyDescent="0.25">
      <c r="A36" s="2"/>
      <c r="B36" s="3" t="s">
        <v>14</v>
      </c>
      <c r="C36" s="6">
        <f>C26+C35</f>
        <v>8351</v>
      </c>
      <c r="D36" s="7" t="s">
        <v>25</v>
      </c>
      <c r="E36" s="8">
        <f>E26+E35</f>
        <v>2039816</v>
      </c>
      <c r="F36" s="8"/>
      <c r="G36" s="8"/>
      <c r="H36" s="8"/>
    </row>
    <row r="37" spans="1:8" x14ac:dyDescent="0.25">
      <c r="H37" s="10"/>
    </row>
    <row r="38" spans="1:8" x14ac:dyDescent="0.25">
      <c r="A38" s="13" t="s">
        <v>0</v>
      </c>
      <c r="B38" s="14" t="s">
        <v>1</v>
      </c>
      <c r="C38" s="15" t="s">
        <v>21</v>
      </c>
      <c r="D38" s="11" t="s">
        <v>24</v>
      </c>
      <c r="E38" s="11" t="s">
        <v>26</v>
      </c>
      <c r="F38" s="11" t="s">
        <v>33</v>
      </c>
      <c r="G38" s="12" t="s">
        <v>27</v>
      </c>
      <c r="H38" s="18" t="s">
        <v>32</v>
      </c>
    </row>
    <row r="39" spans="1:8" x14ac:dyDescent="0.25">
      <c r="A39" s="13"/>
      <c r="B39" s="14"/>
      <c r="C39" s="15"/>
      <c r="D39" s="11"/>
      <c r="E39" s="11"/>
      <c r="F39" s="11"/>
      <c r="G39" s="12"/>
      <c r="H39" s="18"/>
    </row>
    <row r="40" spans="1:8" x14ac:dyDescent="0.25">
      <c r="A40" s="13"/>
      <c r="B40" s="14"/>
      <c r="C40" s="15"/>
      <c r="D40" s="11"/>
      <c r="E40" s="11"/>
      <c r="F40" s="11"/>
      <c r="G40" s="12"/>
      <c r="H40" s="18"/>
    </row>
    <row r="41" spans="1:8" x14ac:dyDescent="0.25">
      <c r="A41" s="13"/>
      <c r="B41" s="14"/>
      <c r="C41" s="15"/>
      <c r="D41" s="11"/>
      <c r="E41" s="11"/>
      <c r="F41" s="11"/>
      <c r="G41" s="12"/>
      <c r="H41" s="18"/>
    </row>
    <row r="42" spans="1:8" x14ac:dyDescent="0.25">
      <c r="A42" s="13"/>
      <c r="B42" s="14"/>
      <c r="C42" s="15"/>
      <c r="D42" s="11"/>
      <c r="E42" s="11"/>
      <c r="F42" s="11"/>
      <c r="G42" s="12"/>
      <c r="H42" s="18"/>
    </row>
    <row r="43" spans="1:8" ht="15.75" x14ac:dyDescent="0.25">
      <c r="A43" s="4" t="s">
        <v>2</v>
      </c>
      <c r="B43" s="5" t="s">
        <v>15</v>
      </c>
      <c r="C43" s="6">
        <v>3109</v>
      </c>
      <c r="D43" s="6">
        <v>184</v>
      </c>
      <c r="E43" s="8">
        <f>C43*D43</f>
        <v>572056</v>
      </c>
      <c r="F43" s="8">
        <v>4224873</v>
      </c>
      <c r="G43" s="9">
        <f>E43/(E43+E53)*F43</f>
        <v>1184844.0981382634</v>
      </c>
      <c r="H43" s="8">
        <v>1184844</v>
      </c>
    </row>
    <row r="44" spans="1:8" ht="15.75" x14ac:dyDescent="0.25">
      <c r="A44" s="16" t="s">
        <v>22</v>
      </c>
      <c r="B44" s="17"/>
      <c r="C44" s="6">
        <f>C43</f>
        <v>3109</v>
      </c>
      <c r="D44" s="6">
        <v>184</v>
      </c>
      <c r="E44" s="8">
        <f>E43</f>
        <v>572056</v>
      </c>
      <c r="F44" s="8"/>
      <c r="G44" s="9"/>
      <c r="H44" s="8"/>
    </row>
    <row r="45" spans="1:8" ht="15.75" x14ac:dyDescent="0.25">
      <c r="A45" s="4" t="s">
        <v>4</v>
      </c>
      <c r="B45" s="5" t="s">
        <v>16</v>
      </c>
      <c r="C45" s="6">
        <v>1251</v>
      </c>
      <c r="D45" s="6">
        <v>280</v>
      </c>
      <c r="E45" s="8">
        <f t="shared" ref="E45:E52" si="2">C45*D45</f>
        <v>350280</v>
      </c>
      <c r="F45" s="8"/>
      <c r="G45" s="9">
        <f>E45/(E43+E53)*F43</f>
        <v>725500.9836377399</v>
      </c>
      <c r="H45" s="8">
        <v>725501</v>
      </c>
    </row>
    <row r="46" spans="1:8" ht="15.75" x14ac:dyDescent="0.25">
      <c r="A46" s="4" t="s">
        <v>6</v>
      </c>
      <c r="B46" s="1" t="s">
        <v>3</v>
      </c>
      <c r="C46" s="6">
        <v>912</v>
      </c>
      <c r="D46" s="6">
        <v>280</v>
      </c>
      <c r="E46" s="8">
        <f t="shared" si="2"/>
        <v>255360</v>
      </c>
      <c r="F46" s="8"/>
      <c r="G46" s="9">
        <f>E46/(E43+E53)*F43</f>
        <v>528902.39574549859</v>
      </c>
      <c r="H46" s="8">
        <v>528902</v>
      </c>
    </row>
    <row r="47" spans="1:8" ht="15.75" x14ac:dyDescent="0.25">
      <c r="A47" s="4" t="s">
        <v>8</v>
      </c>
      <c r="B47" s="1" t="s">
        <v>5</v>
      </c>
      <c r="C47" s="6">
        <v>631</v>
      </c>
      <c r="D47" s="6">
        <v>280</v>
      </c>
      <c r="E47" s="8">
        <f t="shared" si="2"/>
        <v>176680</v>
      </c>
      <c r="F47" s="8"/>
      <c r="G47" s="9">
        <f>E47/(E43+E53)*F43</f>
        <v>365940.14442479121</v>
      </c>
      <c r="H47" s="8">
        <v>365940</v>
      </c>
    </row>
    <row r="48" spans="1:8" ht="15.75" x14ac:dyDescent="0.25">
      <c r="A48" s="4" t="s">
        <v>10</v>
      </c>
      <c r="B48" s="1" t="s">
        <v>7</v>
      </c>
      <c r="C48" s="6">
        <v>337</v>
      </c>
      <c r="D48" s="6">
        <v>280</v>
      </c>
      <c r="E48" s="8">
        <f t="shared" si="2"/>
        <v>94360</v>
      </c>
      <c r="F48" s="8"/>
      <c r="G48" s="9">
        <f>E48/(E43+E53)*F43</f>
        <v>195438.71421736077</v>
      </c>
      <c r="H48" s="8">
        <v>195439</v>
      </c>
    </row>
    <row r="49" spans="1:8" ht="15.75" x14ac:dyDescent="0.25">
      <c r="A49" s="4" t="s">
        <v>12</v>
      </c>
      <c r="B49" s="1" t="s">
        <v>9</v>
      </c>
      <c r="C49" s="6">
        <v>416</v>
      </c>
      <c r="D49" s="6">
        <v>280</v>
      </c>
      <c r="E49" s="8">
        <f t="shared" si="2"/>
        <v>116480</v>
      </c>
      <c r="F49" s="8"/>
      <c r="G49" s="9">
        <f>E49/(E43+E53)*F43</f>
        <v>241253.72437513972</v>
      </c>
      <c r="H49" s="8">
        <v>241254</v>
      </c>
    </row>
    <row r="50" spans="1:8" ht="15.75" x14ac:dyDescent="0.25">
      <c r="A50" s="4" t="s">
        <v>17</v>
      </c>
      <c r="B50" s="1" t="s">
        <v>11</v>
      </c>
      <c r="C50" s="6">
        <v>770</v>
      </c>
      <c r="D50" s="6">
        <v>280</v>
      </c>
      <c r="E50" s="8">
        <f t="shared" si="2"/>
        <v>215600</v>
      </c>
      <c r="F50" s="8"/>
      <c r="G50" s="9">
        <f>E50/(E43+E53)*F43</f>
        <v>446551.3648289846</v>
      </c>
      <c r="H50" s="8">
        <v>446551</v>
      </c>
    </row>
    <row r="51" spans="1:8" ht="15.75" x14ac:dyDescent="0.25">
      <c r="A51" s="4" t="s">
        <v>18</v>
      </c>
      <c r="B51" s="1" t="s">
        <v>13</v>
      </c>
      <c r="C51" s="6">
        <v>627</v>
      </c>
      <c r="D51" s="6">
        <v>280</v>
      </c>
      <c r="E51" s="8">
        <f t="shared" si="2"/>
        <v>175560</v>
      </c>
      <c r="F51" s="8"/>
      <c r="G51" s="9">
        <f>E51/(E43+E53)*F43</f>
        <v>363620.39707503031</v>
      </c>
      <c r="H51" s="8">
        <v>363620</v>
      </c>
    </row>
    <row r="52" spans="1:8" ht="15.75" x14ac:dyDescent="0.25">
      <c r="A52" s="4" t="s">
        <v>19</v>
      </c>
      <c r="B52" s="1" t="s">
        <v>20</v>
      </c>
      <c r="C52" s="6">
        <v>298</v>
      </c>
      <c r="D52" s="6">
        <v>280</v>
      </c>
      <c r="E52" s="8">
        <f t="shared" si="2"/>
        <v>83440</v>
      </c>
      <c r="F52" s="8"/>
      <c r="G52" s="9">
        <f>E52/(E43+E53)*F43</f>
        <v>172821.17755719143</v>
      </c>
      <c r="H52" s="8">
        <v>172822</v>
      </c>
    </row>
    <row r="53" spans="1:8" ht="15.75" x14ac:dyDescent="0.25">
      <c r="A53" s="16" t="s">
        <v>23</v>
      </c>
      <c r="B53" s="17"/>
      <c r="C53" s="6">
        <f>SUM(C45:C52)</f>
        <v>5242</v>
      </c>
      <c r="D53" s="6">
        <v>280</v>
      </c>
      <c r="E53" s="8">
        <f>SUM(E45:E52)</f>
        <v>1467760</v>
      </c>
      <c r="F53" s="8"/>
      <c r="G53" s="9">
        <f>SUM(G43:G52)</f>
        <v>4224873</v>
      </c>
      <c r="H53" s="8"/>
    </row>
    <row r="54" spans="1:8" ht="15.75" x14ac:dyDescent="0.25">
      <c r="A54" s="2"/>
      <c r="B54" s="3" t="s">
        <v>14</v>
      </c>
      <c r="C54" s="6">
        <f>C44+C53</f>
        <v>8351</v>
      </c>
      <c r="D54" s="7" t="s">
        <v>25</v>
      </c>
      <c r="E54" s="8">
        <f>E44+E53</f>
        <v>2039816</v>
      </c>
      <c r="F54" s="8"/>
      <c r="G54" s="8"/>
      <c r="H54" s="8">
        <f>SUM(H43:H52)</f>
        <v>4224873</v>
      </c>
    </row>
  </sheetData>
  <sortState xmlns:xlrd2="http://schemas.microsoft.com/office/spreadsheetml/2017/richdata2" ref="G27:H35">
    <sortCondition ref="H30"/>
  </sortState>
  <mergeCells count="30">
    <mergeCell ref="H2:H6"/>
    <mergeCell ref="H20:H24"/>
    <mergeCell ref="H38:H42"/>
    <mergeCell ref="F38:F42"/>
    <mergeCell ref="G38:G42"/>
    <mergeCell ref="A44:B44"/>
    <mergeCell ref="A53:B53"/>
    <mergeCell ref="A38:A42"/>
    <mergeCell ref="B38:B42"/>
    <mergeCell ref="C38:C42"/>
    <mergeCell ref="D38:D42"/>
    <mergeCell ref="E38:E42"/>
    <mergeCell ref="E20:E24"/>
    <mergeCell ref="F20:F24"/>
    <mergeCell ref="G20:G24"/>
    <mergeCell ref="A26:B26"/>
    <mergeCell ref="A35:B35"/>
    <mergeCell ref="A8:B8"/>
    <mergeCell ref="A17:B17"/>
    <mergeCell ref="D2:D6"/>
    <mergeCell ref="A20:A24"/>
    <mergeCell ref="B20:B24"/>
    <mergeCell ref="C20:C24"/>
    <mergeCell ref="D20:D24"/>
    <mergeCell ref="E2:E6"/>
    <mergeCell ref="F2:F6"/>
    <mergeCell ref="G2:G6"/>
    <mergeCell ref="A2:A6"/>
    <mergeCell ref="B2:B6"/>
    <mergeCell ref="C2:C6"/>
  </mergeCells>
  <pageMargins left="0.7" right="0.7" top="0.75" bottom="0.75" header="0.3" footer="0.3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</dc:creator>
  <cp:lastModifiedBy>Name</cp:lastModifiedBy>
  <cp:lastPrinted>2021-10-26T13:21:23Z</cp:lastPrinted>
  <dcterms:created xsi:type="dcterms:W3CDTF">2020-10-27T13:17:20Z</dcterms:created>
  <dcterms:modified xsi:type="dcterms:W3CDTF">2021-10-26T13:21:56Z</dcterms:modified>
</cp:coreProperties>
</file>