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740"/>
  </bookViews>
  <sheets>
    <sheet name="БАЗОВЫЙ" sheetId="5" r:id="rId1"/>
    <sheet name="ЦЕЛЕВОЙ" sheetId="4" r:id="rId2"/>
    <sheet name="КОНСЕРВАТИВНЫЙ" sheetId="1" r:id="rId3"/>
    <sheet name="Лист2" sheetId="2" r:id="rId4"/>
    <sheet name="Лист3" sheetId="3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/>
  <c r="J11" i="4"/>
  <c r="P11" i="5"/>
  <c r="M11"/>
  <c r="J11"/>
  <c r="Q164"/>
  <c r="N164"/>
  <c r="K164"/>
  <c r="H164"/>
  <c r="Q164" i="4"/>
  <c r="N164"/>
  <c r="K164"/>
  <c r="H164"/>
  <c r="Q164" i="1"/>
  <c r="N164"/>
  <c r="K164"/>
  <c r="H164"/>
  <c r="Q199" i="4"/>
  <c r="N199"/>
  <c r="K199"/>
  <c r="H199"/>
  <c r="Q111"/>
  <c r="N111"/>
  <c r="K111"/>
  <c r="H111"/>
  <c r="Q199" i="5"/>
  <c r="N199"/>
  <c r="K199"/>
  <c r="H199"/>
  <c r="Q111"/>
  <c r="N111"/>
  <c r="K111"/>
  <c r="H111"/>
  <c r="E6"/>
  <c r="F6"/>
  <c r="I6"/>
  <c r="L6"/>
  <c r="R6"/>
  <c r="E6" i="4"/>
  <c r="F6"/>
  <c r="I6"/>
  <c r="L6"/>
  <c r="E6" i="1"/>
  <c r="F6"/>
  <c r="I6"/>
  <c r="L6"/>
  <c r="O6"/>
  <c r="R6"/>
  <c r="Q140" i="5"/>
  <c r="N140"/>
  <c r="K140"/>
  <c r="H140"/>
  <c r="Q140" i="4"/>
  <c r="N140"/>
  <c r="K140"/>
  <c r="H140"/>
  <c r="Q140" i="1"/>
  <c r="N140"/>
  <c r="K140"/>
  <c r="H140"/>
  <c r="P13"/>
  <c r="P6" s="1"/>
  <c r="N12" i="4"/>
  <c r="O13"/>
  <c r="O6" s="1"/>
  <c r="P13"/>
  <c r="P6" s="1"/>
  <c r="N12" i="5"/>
  <c r="O13"/>
  <c r="O6" s="1"/>
  <c r="P13"/>
  <c r="P6" s="1"/>
  <c r="H118" l="1"/>
  <c r="K118"/>
  <c r="N118"/>
  <c r="Q118"/>
  <c r="H119"/>
  <c r="K119"/>
  <c r="N119"/>
  <c r="Q119"/>
  <c r="H120"/>
  <c r="K120"/>
  <c r="N120"/>
  <c r="Q120"/>
  <c r="H121"/>
  <c r="K121"/>
  <c r="N121"/>
  <c r="Q121"/>
  <c r="H122"/>
  <c r="K122"/>
  <c r="N122"/>
  <c r="Q122"/>
  <c r="H123"/>
  <c r="K123"/>
  <c r="N123"/>
  <c r="Q123"/>
  <c r="Q239" i="4"/>
  <c r="N239"/>
  <c r="K239"/>
  <c r="H239"/>
  <c r="Q238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P233"/>
  <c r="M233"/>
  <c r="J233"/>
  <c r="K233" s="1"/>
  <c r="G233"/>
  <c r="D233"/>
  <c r="H233" s="1"/>
  <c r="Q232"/>
  <c r="N232"/>
  <c r="K232"/>
  <c r="H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P226"/>
  <c r="M226"/>
  <c r="J226"/>
  <c r="K226" s="1"/>
  <c r="G226"/>
  <c r="D226"/>
  <c r="Q225"/>
  <c r="N225"/>
  <c r="K225"/>
  <c r="H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G220"/>
  <c r="H220" s="1"/>
  <c r="D220"/>
  <c r="P219"/>
  <c r="Q219" s="1"/>
  <c r="M219"/>
  <c r="J219"/>
  <c r="K219" s="1"/>
  <c r="H219"/>
  <c r="Q218"/>
  <c r="N218"/>
  <c r="K218"/>
  <c r="H218"/>
  <c r="Q217"/>
  <c r="N217"/>
  <c r="K217"/>
  <c r="H217"/>
  <c r="Q216"/>
  <c r="N216"/>
  <c r="K216"/>
  <c r="H216"/>
  <c r="Q215"/>
  <c r="N215"/>
  <c r="K215"/>
  <c r="H215"/>
  <c r="Q214"/>
  <c r="N214"/>
  <c r="K214"/>
  <c r="H214"/>
  <c r="P213"/>
  <c r="M213"/>
  <c r="K213"/>
  <c r="D213"/>
  <c r="H213" s="1"/>
  <c r="P212"/>
  <c r="M212"/>
  <c r="J212"/>
  <c r="K212" s="1"/>
  <c r="G212"/>
  <c r="D212"/>
  <c r="Q211"/>
  <c r="N211"/>
  <c r="K211"/>
  <c r="H21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8"/>
  <c r="N198"/>
  <c r="K198"/>
  <c r="H198"/>
  <c r="Q197"/>
  <c r="N197"/>
  <c r="K197"/>
  <c r="H197"/>
  <c r="P196"/>
  <c r="Q196" s="1"/>
  <c r="M196"/>
  <c r="J196"/>
  <c r="K196" s="1"/>
  <c r="G196"/>
  <c r="D196"/>
  <c r="Q195"/>
  <c r="N195"/>
  <c r="K195"/>
  <c r="H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P178"/>
  <c r="M178"/>
  <c r="J178"/>
  <c r="G178"/>
  <c r="H178" s="1"/>
  <c r="D178"/>
  <c r="Q177"/>
  <c r="N177"/>
  <c r="K177"/>
  <c r="H177"/>
  <c r="Q176"/>
  <c r="N176"/>
  <c r="K176"/>
  <c r="H176"/>
  <c r="Q175"/>
  <c r="N175"/>
  <c r="K175"/>
  <c r="H175"/>
  <c r="Q174"/>
  <c r="N174"/>
  <c r="K174"/>
  <c r="H174"/>
  <c r="Q173"/>
  <c r="N173"/>
  <c r="K173"/>
  <c r="H173"/>
  <c r="P172"/>
  <c r="M172"/>
  <c r="J172"/>
  <c r="G172"/>
  <c r="D172"/>
  <c r="Q171"/>
  <c r="N171"/>
  <c r="K171"/>
  <c r="H171"/>
  <c r="Q170"/>
  <c r="N170"/>
  <c r="K170"/>
  <c r="H170"/>
  <c r="P169"/>
  <c r="Q169" s="1"/>
  <c r="M169"/>
  <c r="J169"/>
  <c r="K169" s="1"/>
  <c r="G169"/>
  <c r="D169"/>
  <c r="Q168"/>
  <c r="N168"/>
  <c r="K168"/>
  <c r="H168"/>
  <c r="Q167"/>
  <c r="N167"/>
  <c r="K167"/>
  <c r="H167"/>
  <c r="P166"/>
  <c r="Q166" s="1"/>
  <c r="M166"/>
  <c r="J166"/>
  <c r="K166" s="1"/>
  <c r="G166"/>
  <c r="D166"/>
  <c r="H166" s="1"/>
  <c r="Q165"/>
  <c r="N165"/>
  <c r="K165"/>
  <c r="H165"/>
  <c r="P163"/>
  <c r="M163"/>
  <c r="J163"/>
  <c r="G163"/>
  <c r="D163"/>
  <c r="Q162"/>
  <c r="N162"/>
  <c r="K162"/>
  <c r="H162"/>
  <c r="Q161"/>
  <c r="N161"/>
  <c r="K161"/>
  <c r="H161"/>
  <c r="P160"/>
  <c r="Q160" s="1"/>
  <c r="M160"/>
  <c r="J160"/>
  <c r="K160" s="1"/>
  <c r="G160"/>
  <c r="D160"/>
  <c r="H160" s="1"/>
  <c r="Q159"/>
  <c r="N159"/>
  <c r="K159"/>
  <c r="H159"/>
  <c r="Q158"/>
  <c r="N158"/>
  <c r="K158"/>
  <c r="H158"/>
  <c r="Q157"/>
  <c r="N157"/>
  <c r="K157"/>
  <c r="H157"/>
  <c r="P156"/>
  <c r="M156"/>
  <c r="N156" s="1"/>
  <c r="J156"/>
  <c r="G156"/>
  <c r="H156" s="1"/>
  <c r="D156"/>
  <c r="Q155"/>
  <c r="N155"/>
  <c r="K155"/>
  <c r="H155"/>
  <c r="Q154"/>
  <c r="N154"/>
  <c r="K154"/>
  <c r="H154"/>
  <c r="Q153"/>
  <c r="N153"/>
  <c r="K153"/>
  <c r="H153"/>
  <c r="P152"/>
  <c r="Q152" s="1"/>
  <c r="M152"/>
  <c r="J152"/>
  <c r="K152" s="1"/>
  <c r="G152"/>
  <c r="D152"/>
  <c r="H152" s="1"/>
  <c r="Q151"/>
  <c r="N151"/>
  <c r="K151"/>
  <c r="H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P139"/>
  <c r="M139"/>
  <c r="J139"/>
  <c r="G139"/>
  <c r="D139"/>
  <c r="Q138"/>
  <c r="N138"/>
  <c r="K138"/>
  <c r="H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P132"/>
  <c r="Q132" s="1"/>
  <c r="M132"/>
  <c r="J132"/>
  <c r="G132"/>
  <c r="D132"/>
  <c r="Q131"/>
  <c r="N131"/>
  <c r="K131"/>
  <c r="H131"/>
  <c r="Q130"/>
  <c r="N130"/>
  <c r="K130"/>
  <c r="H130"/>
  <c r="Q129"/>
  <c r="N129"/>
  <c r="K129"/>
  <c r="H129"/>
  <c r="P125"/>
  <c r="M125"/>
  <c r="J125"/>
  <c r="G125"/>
  <c r="D125"/>
  <c r="Q124"/>
  <c r="N124"/>
  <c r="K124"/>
  <c r="H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P117"/>
  <c r="M117"/>
  <c r="J117"/>
  <c r="G117"/>
  <c r="D117"/>
  <c r="Q116"/>
  <c r="N116"/>
  <c r="K116"/>
  <c r="H116"/>
  <c r="Q115"/>
  <c r="N115"/>
  <c r="K115"/>
  <c r="H115"/>
  <c r="Q114"/>
  <c r="N114"/>
  <c r="K114"/>
  <c r="H114"/>
  <c r="Q113"/>
  <c r="N113"/>
  <c r="K113"/>
  <c r="H113"/>
  <c r="Q112"/>
  <c r="N112"/>
  <c r="K112"/>
  <c r="H112"/>
  <c r="Q110"/>
  <c r="N110"/>
  <c r="K110"/>
  <c r="H110"/>
  <c r="Q109"/>
  <c r="N109"/>
  <c r="K109"/>
  <c r="H109"/>
  <c r="P108"/>
  <c r="M108"/>
  <c r="J108"/>
  <c r="G108"/>
  <c r="G11" s="1"/>
  <c r="G14" s="1"/>
  <c r="D108"/>
  <c r="Q107"/>
  <c r="N107"/>
  <c r="K107"/>
  <c r="H107"/>
  <c r="Q106"/>
  <c r="N106"/>
  <c r="K106"/>
  <c r="H106"/>
  <c r="P105"/>
  <c r="M105"/>
  <c r="J105"/>
  <c r="K105" s="1"/>
  <c r="G105"/>
  <c r="D105"/>
  <c r="H105" s="1"/>
  <c r="Q104"/>
  <c r="N104"/>
  <c r="K104"/>
  <c r="H104"/>
  <c r="P103"/>
  <c r="M103"/>
  <c r="N103" s="1"/>
  <c r="J103"/>
  <c r="G103"/>
  <c r="H103" s="1"/>
  <c r="D103"/>
  <c r="Q102"/>
  <c r="N102"/>
  <c r="K102"/>
  <c r="H102"/>
  <c r="P101"/>
  <c r="Q101" s="1"/>
  <c r="M101"/>
  <c r="J101"/>
  <c r="G101"/>
  <c r="K101" s="1"/>
  <c r="D101"/>
  <c r="Q100"/>
  <c r="N100"/>
  <c r="K100"/>
  <c r="H100"/>
  <c r="P99"/>
  <c r="Q99" s="1"/>
  <c r="M99"/>
  <c r="J99"/>
  <c r="K99" s="1"/>
  <c r="G99"/>
  <c r="D99"/>
  <c r="Q98"/>
  <c r="N98"/>
  <c r="K98"/>
  <c r="H98"/>
  <c r="P97"/>
  <c r="Q97" s="1"/>
  <c r="M97"/>
  <c r="N97" s="1"/>
  <c r="J97"/>
  <c r="K97" s="1"/>
  <c r="G97"/>
  <c r="D97"/>
  <c r="H97" s="1"/>
  <c r="Q96"/>
  <c r="N96"/>
  <c r="K96"/>
  <c r="H96"/>
  <c r="Q95"/>
  <c r="N95"/>
  <c r="K95"/>
  <c r="H95"/>
  <c r="P94"/>
  <c r="M94"/>
  <c r="N94" s="1"/>
  <c r="J94"/>
  <c r="G94"/>
  <c r="H94" s="1"/>
  <c r="D94"/>
  <c r="Q93"/>
  <c r="N93"/>
  <c r="K93"/>
  <c r="H93"/>
  <c r="Q92"/>
  <c r="N92"/>
  <c r="K92"/>
  <c r="H92"/>
  <c r="Q91"/>
  <c r="N91"/>
  <c r="K91"/>
  <c r="H91"/>
  <c r="Q90"/>
  <c r="N90"/>
  <c r="K90"/>
  <c r="H90"/>
  <c r="Q89"/>
  <c r="N89"/>
  <c r="K89"/>
  <c r="H89"/>
  <c r="Q88"/>
  <c r="P88"/>
  <c r="N88"/>
  <c r="M88"/>
  <c r="J88"/>
  <c r="G88"/>
  <c r="K88" s="1"/>
  <c r="D88"/>
  <c r="Q87"/>
  <c r="N87"/>
  <c r="K87"/>
  <c r="H87"/>
  <c r="Q86"/>
  <c r="N86"/>
  <c r="K86"/>
  <c r="H86"/>
  <c r="P85"/>
  <c r="Q85" s="1"/>
  <c r="M85"/>
  <c r="J85"/>
  <c r="K85" s="1"/>
  <c r="G85"/>
  <c r="D85"/>
  <c r="Q84"/>
  <c r="N84"/>
  <c r="K84"/>
  <c r="H84"/>
  <c r="Q83"/>
  <c r="N83"/>
  <c r="K83"/>
  <c r="H83"/>
  <c r="P82"/>
  <c r="Q82" s="1"/>
  <c r="M82"/>
  <c r="N82" s="1"/>
  <c r="J82"/>
  <c r="K82" s="1"/>
  <c r="G82"/>
  <c r="D82"/>
  <c r="H82" s="1"/>
  <c r="Q81"/>
  <c r="N81"/>
  <c r="K81"/>
  <c r="H81"/>
  <c r="Q80"/>
  <c r="N80"/>
  <c r="K80"/>
  <c r="H80"/>
  <c r="P79"/>
  <c r="M79"/>
  <c r="N79" s="1"/>
  <c r="J79"/>
  <c r="G79"/>
  <c r="H79" s="1"/>
  <c r="D79"/>
  <c r="Q78"/>
  <c r="N78"/>
  <c r="K78"/>
  <c r="H78"/>
  <c r="Q77"/>
  <c r="N77"/>
  <c r="K77"/>
  <c r="H77"/>
  <c r="Q76"/>
  <c r="P76"/>
  <c r="N76"/>
  <c r="M76"/>
  <c r="J76"/>
  <c r="G76"/>
  <c r="K76" s="1"/>
  <c r="D76"/>
  <c r="Q75"/>
  <c r="N75"/>
  <c r="K75"/>
  <c r="H75"/>
  <c r="Q74"/>
  <c r="N74"/>
  <c r="K74"/>
  <c r="H74"/>
  <c r="P73"/>
  <c r="Q73" s="1"/>
  <c r="M73"/>
  <c r="J73"/>
  <c r="K73" s="1"/>
  <c r="G73"/>
  <c r="D73"/>
  <c r="Q72"/>
  <c r="N72"/>
  <c r="K72"/>
  <c r="H72"/>
  <c r="P71"/>
  <c r="Q71" s="1"/>
  <c r="M71"/>
  <c r="N71" s="1"/>
  <c r="J71"/>
  <c r="K71" s="1"/>
  <c r="G71"/>
  <c r="D71"/>
  <c r="H71" s="1"/>
  <c r="Q70"/>
  <c r="N70"/>
  <c r="K70"/>
  <c r="H70"/>
  <c r="P69"/>
  <c r="M69"/>
  <c r="N69" s="1"/>
  <c r="J69"/>
  <c r="G69"/>
  <c r="H69" s="1"/>
  <c r="D69"/>
  <c r="Q68"/>
  <c r="N68"/>
  <c r="K68"/>
  <c r="H68"/>
  <c r="Q67"/>
  <c r="P67"/>
  <c r="N67"/>
  <c r="M67"/>
  <c r="J67"/>
  <c r="G67"/>
  <c r="K67" s="1"/>
  <c r="D67"/>
  <c r="Q66"/>
  <c r="N66"/>
  <c r="K66"/>
  <c r="H66"/>
  <c r="Q65"/>
  <c r="N65"/>
  <c r="K65"/>
  <c r="H65"/>
  <c r="P64"/>
  <c r="Q64" s="1"/>
  <c r="M64"/>
  <c r="J64"/>
  <c r="K64" s="1"/>
  <c r="G64"/>
  <c r="D64"/>
  <c r="Q63"/>
  <c r="N63"/>
  <c r="K63"/>
  <c r="H63"/>
  <c r="Q62"/>
  <c r="N62"/>
  <c r="K62"/>
  <c r="H62"/>
  <c r="P61"/>
  <c r="Q61" s="1"/>
  <c r="M61"/>
  <c r="N61" s="1"/>
  <c r="J61"/>
  <c r="K61" s="1"/>
  <c r="G61"/>
  <c r="D61"/>
  <c r="H61" s="1"/>
  <c r="Q60"/>
  <c r="N60"/>
  <c r="K60"/>
  <c r="H60"/>
  <c r="P59"/>
  <c r="M59"/>
  <c r="N59" s="1"/>
  <c r="J59"/>
  <c r="G59"/>
  <c r="H59" s="1"/>
  <c r="D59"/>
  <c r="Q58"/>
  <c r="N58"/>
  <c r="K58"/>
  <c r="H58"/>
  <c r="Q57"/>
  <c r="P57"/>
  <c r="N57"/>
  <c r="M57"/>
  <c r="J57"/>
  <c r="G57"/>
  <c r="K57" s="1"/>
  <c r="D57"/>
  <c r="Q56"/>
  <c r="N56"/>
  <c r="K56"/>
  <c r="H56"/>
  <c r="P55"/>
  <c r="Q55" s="1"/>
  <c r="M55"/>
  <c r="J55"/>
  <c r="K55" s="1"/>
  <c r="G55"/>
  <c r="D55"/>
  <c r="Q54"/>
  <c r="N54"/>
  <c r="K54"/>
  <c r="H54"/>
  <c r="P53"/>
  <c r="Q53" s="1"/>
  <c r="M53"/>
  <c r="N53" s="1"/>
  <c r="J53"/>
  <c r="K53" s="1"/>
  <c r="G53"/>
  <c r="D53"/>
  <c r="H53" s="1"/>
  <c r="Q52"/>
  <c r="N52"/>
  <c r="K52"/>
  <c r="H52"/>
  <c r="Q51"/>
  <c r="N51"/>
  <c r="K51"/>
  <c r="H51"/>
  <c r="Q50"/>
  <c r="N50"/>
  <c r="K50"/>
  <c r="H50"/>
  <c r="Q49"/>
  <c r="N49"/>
  <c r="K49"/>
  <c r="H49"/>
  <c r="P48"/>
  <c r="M48"/>
  <c r="N48" s="1"/>
  <c r="J48"/>
  <c r="G48"/>
  <c r="H48" s="1"/>
  <c r="D48"/>
  <c r="Q47"/>
  <c r="N47"/>
  <c r="K47"/>
  <c r="H47"/>
  <c r="Q46"/>
  <c r="N46"/>
  <c r="K46"/>
  <c r="H46"/>
  <c r="Q45"/>
  <c r="N45"/>
  <c r="K45"/>
  <c r="H45"/>
  <c r="Q44"/>
  <c r="N44"/>
  <c r="K44"/>
  <c r="H44"/>
  <c r="Q43"/>
  <c r="N43"/>
  <c r="K43"/>
  <c r="H43"/>
  <c r="P42"/>
  <c r="P40" s="1"/>
  <c r="M42"/>
  <c r="J42"/>
  <c r="N42" s="1"/>
  <c r="G42"/>
  <c r="D42"/>
  <c r="H42" s="1"/>
  <c r="M40"/>
  <c r="G40"/>
  <c r="H40" s="1"/>
  <c r="Q39"/>
  <c r="N39"/>
  <c r="K39"/>
  <c r="H39"/>
  <c r="Q38"/>
  <c r="N38"/>
  <c r="K38"/>
  <c r="H38"/>
  <c r="Q37"/>
  <c r="N37"/>
  <c r="K37"/>
  <c r="H37"/>
  <c r="Q36"/>
  <c r="N36"/>
  <c r="K36"/>
  <c r="H36"/>
  <c r="Q35"/>
  <c r="N35"/>
  <c r="K35"/>
  <c r="H35"/>
  <c r="P34"/>
  <c r="M34"/>
  <c r="N34" s="1"/>
  <c r="J34"/>
  <c r="G34"/>
  <c r="H34" s="1"/>
  <c r="D34"/>
  <c r="Q33"/>
  <c r="N33"/>
  <c r="K33"/>
  <c r="H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P20"/>
  <c r="M20"/>
  <c r="J20"/>
  <c r="G20"/>
  <c r="D20"/>
  <c r="Q19"/>
  <c r="N19"/>
  <c r="K19"/>
  <c r="H19"/>
  <c r="Q18"/>
  <c r="N18"/>
  <c r="K18"/>
  <c r="H18"/>
  <c r="Q17"/>
  <c r="N17"/>
  <c r="K17"/>
  <c r="H17"/>
  <c r="P16"/>
  <c r="M16"/>
  <c r="J16"/>
  <c r="G16"/>
  <c r="D16"/>
  <c r="Q15"/>
  <c r="N15"/>
  <c r="K15"/>
  <c r="H15"/>
  <c r="M13"/>
  <c r="M6" s="1"/>
  <c r="J13"/>
  <c r="J6" s="1"/>
  <c r="G13"/>
  <c r="D13"/>
  <c r="D6" s="1"/>
  <c r="Q12"/>
  <c r="K12"/>
  <c r="H12"/>
  <c r="P172" i="5"/>
  <c r="M172"/>
  <c r="J172"/>
  <c r="H239" i="1"/>
  <c r="H238"/>
  <c r="H237"/>
  <c r="H236"/>
  <c r="H235"/>
  <c r="H234"/>
  <c r="G233"/>
  <c r="H233" s="1"/>
  <c r="D233"/>
  <c r="H232"/>
  <c r="H231"/>
  <c r="H230"/>
  <c r="H229"/>
  <c r="H228"/>
  <c r="H227"/>
  <c r="G226"/>
  <c r="D226"/>
  <c r="H225"/>
  <c r="H224"/>
  <c r="H223"/>
  <c r="H222"/>
  <c r="H221"/>
  <c r="G220"/>
  <c r="D220"/>
  <c r="H219"/>
  <c r="H218"/>
  <c r="H217"/>
  <c r="H216"/>
  <c r="H215"/>
  <c r="H214"/>
  <c r="D213"/>
  <c r="H213" s="1"/>
  <c r="G212"/>
  <c r="H211"/>
  <c r="H210"/>
  <c r="H209"/>
  <c r="H208"/>
  <c r="H207"/>
  <c r="H206"/>
  <c r="H205"/>
  <c r="H204"/>
  <c r="H203"/>
  <c r="H202"/>
  <c r="H201"/>
  <c r="H200"/>
  <c r="H198"/>
  <c r="H197"/>
  <c r="G196"/>
  <c r="D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G178"/>
  <c r="D178"/>
  <c r="H177"/>
  <c r="H176"/>
  <c r="H175"/>
  <c r="H174"/>
  <c r="H173"/>
  <c r="G172"/>
  <c r="D172"/>
  <c r="H171"/>
  <c r="H170"/>
  <c r="G169"/>
  <c r="D169"/>
  <c r="H168"/>
  <c r="H167"/>
  <c r="G166"/>
  <c r="D166"/>
  <c r="H165"/>
  <c r="G163"/>
  <c r="D163"/>
  <c r="H162"/>
  <c r="H161"/>
  <c r="G160"/>
  <c r="D160"/>
  <c r="H159"/>
  <c r="H158"/>
  <c r="H157"/>
  <c r="G156"/>
  <c r="D156"/>
  <c r="H155"/>
  <c r="H154"/>
  <c r="H153"/>
  <c r="G152"/>
  <c r="D152"/>
  <c r="H151"/>
  <c r="H150"/>
  <c r="H149"/>
  <c r="H148"/>
  <c r="H147"/>
  <c r="H146"/>
  <c r="H145"/>
  <c r="H144"/>
  <c r="H143"/>
  <c r="H142"/>
  <c r="H141"/>
  <c r="G139"/>
  <c r="D139"/>
  <c r="H138"/>
  <c r="H137"/>
  <c r="H136"/>
  <c r="H135"/>
  <c r="H134"/>
  <c r="H133"/>
  <c r="G132"/>
  <c r="D132"/>
  <c r="H131"/>
  <c r="H130"/>
  <c r="H129"/>
  <c r="H128"/>
  <c r="G125"/>
  <c r="D125"/>
  <c r="H124"/>
  <c r="H123"/>
  <c r="H122"/>
  <c r="H121"/>
  <c r="H120"/>
  <c r="H119"/>
  <c r="H118"/>
  <c r="G117"/>
  <c r="D117"/>
  <c r="H116"/>
  <c r="H115"/>
  <c r="H114"/>
  <c r="H113"/>
  <c r="H112"/>
  <c r="H110"/>
  <c r="H109"/>
  <c r="G108"/>
  <c r="D108"/>
  <c r="H107"/>
  <c r="H106"/>
  <c r="G105"/>
  <c r="D105"/>
  <c r="H105" s="1"/>
  <c r="H104"/>
  <c r="G103"/>
  <c r="D103"/>
  <c r="H102"/>
  <c r="G101"/>
  <c r="D101"/>
  <c r="H101" s="1"/>
  <c r="H100"/>
  <c r="G99"/>
  <c r="D99"/>
  <c r="H98"/>
  <c r="G97"/>
  <c r="H97" s="1"/>
  <c r="D97"/>
  <c r="H96"/>
  <c r="H95"/>
  <c r="G94"/>
  <c r="H94" s="1"/>
  <c r="D94"/>
  <c r="H93"/>
  <c r="H92"/>
  <c r="H91"/>
  <c r="H90"/>
  <c r="H89"/>
  <c r="G88"/>
  <c r="D88"/>
  <c r="H87"/>
  <c r="H86"/>
  <c r="G85"/>
  <c r="H85" s="1"/>
  <c r="D85"/>
  <c r="H84"/>
  <c r="H83"/>
  <c r="G82"/>
  <c r="H82" s="1"/>
  <c r="D82"/>
  <c r="H81"/>
  <c r="H80"/>
  <c r="G79"/>
  <c r="D79"/>
  <c r="H79" s="1"/>
  <c r="H78"/>
  <c r="H77"/>
  <c r="G76"/>
  <c r="D76"/>
  <c r="H75"/>
  <c r="H74"/>
  <c r="G73"/>
  <c r="D73"/>
  <c r="H73" s="1"/>
  <c r="H72"/>
  <c r="G71"/>
  <c r="D71"/>
  <c r="H70"/>
  <c r="G69"/>
  <c r="D69"/>
  <c r="H69" s="1"/>
  <c r="H68"/>
  <c r="G67"/>
  <c r="D67"/>
  <c r="H66"/>
  <c r="H65"/>
  <c r="G64"/>
  <c r="H64" s="1"/>
  <c r="D64"/>
  <c r="H63"/>
  <c r="H62"/>
  <c r="G61"/>
  <c r="D61"/>
  <c r="H61" s="1"/>
  <c r="H60"/>
  <c r="G59"/>
  <c r="D59"/>
  <c r="H58"/>
  <c r="G57"/>
  <c r="D57"/>
  <c r="H57" s="1"/>
  <c r="H56"/>
  <c r="G55"/>
  <c r="D55"/>
  <c r="H54"/>
  <c r="G53"/>
  <c r="D53"/>
  <c r="H53" s="1"/>
  <c r="H52"/>
  <c r="H51"/>
  <c r="H50"/>
  <c r="H49"/>
  <c r="G48"/>
  <c r="D48"/>
  <c r="H47"/>
  <c r="H46"/>
  <c r="H45"/>
  <c r="H44"/>
  <c r="H43"/>
  <c r="G42"/>
  <c r="H42" s="1"/>
  <c r="D42"/>
  <c r="H39"/>
  <c r="H38"/>
  <c r="H37"/>
  <c r="H36"/>
  <c r="H35"/>
  <c r="G34"/>
  <c r="D34"/>
  <c r="H33"/>
  <c r="H32"/>
  <c r="H31"/>
  <c r="H30"/>
  <c r="H29"/>
  <c r="H28"/>
  <c r="H27"/>
  <c r="H26"/>
  <c r="H25"/>
  <c r="H24"/>
  <c r="H23"/>
  <c r="H22"/>
  <c r="H21"/>
  <c r="G20"/>
  <c r="H20" s="1"/>
  <c r="D20"/>
  <c r="H19"/>
  <c r="H18"/>
  <c r="H17"/>
  <c r="G16"/>
  <c r="H16" s="1"/>
  <c r="D16"/>
  <c r="H15"/>
  <c r="G13"/>
  <c r="D13"/>
  <c r="D6" s="1"/>
  <c r="H12"/>
  <c r="D172" i="5"/>
  <c r="D213"/>
  <c r="D20"/>
  <c r="G220"/>
  <c r="D220"/>
  <c r="H170"/>
  <c r="K108" i="4" l="1"/>
  <c r="K16"/>
  <c r="H16"/>
  <c r="G6"/>
  <c r="G6" i="1"/>
  <c r="N233" i="4"/>
  <c r="Q16"/>
  <c r="N16"/>
  <c r="Q20"/>
  <c r="N20"/>
  <c r="Q226"/>
  <c r="Q213"/>
  <c r="N178"/>
  <c r="Q172"/>
  <c r="N172"/>
  <c r="K172"/>
  <c r="N166"/>
  <c r="K125"/>
  <c r="Q125"/>
  <c r="K132"/>
  <c r="N132"/>
  <c r="K156"/>
  <c r="Q156"/>
  <c r="N160"/>
  <c r="Q163"/>
  <c r="H169"/>
  <c r="N169"/>
  <c r="Q13"/>
  <c r="Q6" s="1"/>
  <c r="N13"/>
  <c r="N6" s="1"/>
  <c r="H132" i="1"/>
  <c r="H166"/>
  <c r="H172"/>
  <c r="H196"/>
  <c r="H220"/>
  <c r="H156"/>
  <c r="H163"/>
  <c r="H169"/>
  <c r="H152"/>
  <c r="H125"/>
  <c r="H139"/>
  <c r="H226"/>
  <c r="H178"/>
  <c r="H160"/>
  <c r="H13"/>
  <c r="H6" s="1"/>
  <c r="H108"/>
  <c r="H48"/>
  <c r="H55"/>
  <c r="H59"/>
  <c r="H67"/>
  <c r="H71"/>
  <c r="H76"/>
  <c r="H88"/>
  <c r="H99"/>
  <c r="H103"/>
  <c r="H34"/>
  <c r="K139" i="4"/>
  <c r="Q139"/>
  <c r="N152"/>
  <c r="Q233"/>
  <c r="H226"/>
  <c r="N226"/>
  <c r="N219"/>
  <c r="Q212"/>
  <c r="H212"/>
  <c r="N212"/>
  <c r="N213"/>
  <c r="H196"/>
  <c r="N196"/>
  <c r="K178"/>
  <c r="Q178"/>
  <c r="H172"/>
  <c r="K163"/>
  <c r="H163"/>
  <c r="N163"/>
  <c r="D11"/>
  <c r="D14" s="1"/>
  <c r="H14" s="1"/>
  <c r="M11"/>
  <c r="M14" s="1"/>
  <c r="H139"/>
  <c r="N139"/>
  <c r="H132"/>
  <c r="H125"/>
  <c r="N125"/>
  <c r="K117"/>
  <c r="Q117"/>
  <c r="H117"/>
  <c r="N117"/>
  <c r="H108"/>
  <c r="Q108"/>
  <c r="Q40"/>
  <c r="P11"/>
  <c r="P14" s="1"/>
  <c r="J40"/>
  <c r="K42"/>
  <c r="Q42"/>
  <c r="K48"/>
  <c r="Q48"/>
  <c r="H55"/>
  <c r="N55"/>
  <c r="H57"/>
  <c r="K59"/>
  <c r="Q59"/>
  <c r="H64"/>
  <c r="N64"/>
  <c r="H67"/>
  <c r="K69"/>
  <c r="Q69"/>
  <c r="H73"/>
  <c r="N73"/>
  <c r="H76"/>
  <c r="K79"/>
  <c r="Q79"/>
  <c r="H85"/>
  <c r="N85"/>
  <c r="H88"/>
  <c r="K94"/>
  <c r="Q94"/>
  <c r="H99"/>
  <c r="N99"/>
  <c r="H101"/>
  <c r="N101"/>
  <c r="K103"/>
  <c r="Q103"/>
  <c r="Q105"/>
  <c r="N40"/>
  <c r="N105"/>
  <c r="H13"/>
  <c r="K34"/>
  <c r="Q34"/>
  <c r="K13"/>
  <c r="K20"/>
  <c r="H20"/>
  <c r="K220"/>
  <c r="N108"/>
  <c r="H117" i="1"/>
  <c r="G40"/>
  <c r="D212"/>
  <c r="D11" s="1"/>
  <c r="D14" s="1"/>
  <c r="H11" i="4" l="1"/>
  <c r="H6"/>
  <c r="K6"/>
  <c r="H212" i="1"/>
  <c r="Q14" i="4"/>
  <c r="Q11"/>
  <c r="K40"/>
  <c r="H40" i="1"/>
  <c r="G11"/>
  <c r="J14" i="4" l="1"/>
  <c r="N11"/>
  <c r="K11"/>
  <c r="G14" i="1"/>
  <c r="H14" s="1"/>
  <c r="H11"/>
  <c r="N14" i="4" l="1"/>
  <c r="K14"/>
  <c r="Q239" i="5"/>
  <c r="N239"/>
  <c r="K239"/>
  <c r="H239"/>
  <c r="Q238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P233"/>
  <c r="M233"/>
  <c r="J233"/>
  <c r="G233"/>
  <c r="D233"/>
  <c r="Q232"/>
  <c r="N232"/>
  <c r="K232"/>
  <c r="H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P226"/>
  <c r="M226"/>
  <c r="J226"/>
  <c r="G226"/>
  <c r="D226"/>
  <c r="Q225"/>
  <c r="N225"/>
  <c r="K225"/>
  <c r="H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P219"/>
  <c r="Q219" s="1"/>
  <c r="M219"/>
  <c r="J219"/>
  <c r="N219" s="1"/>
  <c r="H219"/>
  <c r="Q218"/>
  <c r="N218"/>
  <c r="K218"/>
  <c r="H218"/>
  <c r="Q217"/>
  <c r="N217"/>
  <c r="K217"/>
  <c r="H217"/>
  <c r="Q216"/>
  <c r="N216"/>
  <c r="K216"/>
  <c r="H216"/>
  <c r="Q215"/>
  <c r="N215"/>
  <c r="K215"/>
  <c r="H215"/>
  <c r="Q214"/>
  <c r="N214"/>
  <c r="K214"/>
  <c r="H214"/>
  <c r="P213"/>
  <c r="M213"/>
  <c r="J213"/>
  <c r="H213"/>
  <c r="D212"/>
  <c r="M212"/>
  <c r="Q211"/>
  <c r="N211"/>
  <c r="K211"/>
  <c r="H21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8"/>
  <c r="N198"/>
  <c r="K198"/>
  <c r="H198"/>
  <c r="Q197"/>
  <c r="N197"/>
  <c r="K197"/>
  <c r="H197"/>
  <c r="P196"/>
  <c r="M196"/>
  <c r="J196"/>
  <c r="G196"/>
  <c r="D196"/>
  <c r="Q195"/>
  <c r="N195"/>
  <c r="K195"/>
  <c r="H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P178"/>
  <c r="M178"/>
  <c r="J178"/>
  <c r="G178"/>
  <c r="D178"/>
  <c r="Q177"/>
  <c r="N177"/>
  <c r="K177"/>
  <c r="H177"/>
  <c r="Q176"/>
  <c r="N176"/>
  <c r="K176"/>
  <c r="H176"/>
  <c r="Q175"/>
  <c r="N175"/>
  <c r="K175"/>
  <c r="H175"/>
  <c r="Q174"/>
  <c r="N174"/>
  <c r="K174"/>
  <c r="H174"/>
  <c r="Q173"/>
  <c r="N173"/>
  <c r="K173"/>
  <c r="H173"/>
  <c r="G172"/>
  <c r="Q171"/>
  <c r="N171"/>
  <c r="K171"/>
  <c r="H171"/>
  <c r="Q170"/>
  <c r="N170"/>
  <c r="K170"/>
  <c r="P169"/>
  <c r="M169"/>
  <c r="Q169" s="1"/>
  <c r="J169"/>
  <c r="G169"/>
  <c r="K169" s="1"/>
  <c r="D169"/>
  <c r="Q168"/>
  <c r="N168"/>
  <c r="K168"/>
  <c r="H168"/>
  <c r="Q167"/>
  <c r="N167"/>
  <c r="K167"/>
  <c r="H167"/>
  <c r="P166"/>
  <c r="M166"/>
  <c r="J166"/>
  <c r="G166"/>
  <c r="D166"/>
  <c r="Q165"/>
  <c r="N165"/>
  <c r="K165"/>
  <c r="H165"/>
  <c r="P163"/>
  <c r="M163"/>
  <c r="J163"/>
  <c r="G163"/>
  <c r="D163"/>
  <c r="Q162"/>
  <c r="N162"/>
  <c r="K162"/>
  <c r="H162"/>
  <c r="Q161"/>
  <c r="N161"/>
  <c r="K161"/>
  <c r="H161"/>
  <c r="P160"/>
  <c r="M160"/>
  <c r="J160"/>
  <c r="G160"/>
  <c r="D160"/>
  <c r="Q159"/>
  <c r="N159"/>
  <c r="K159"/>
  <c r="H159"/>
  <c r="Q158"/>
  <c r="N158"/>
  <c r="K158"/>
  <c r="H158"/>
  <c r="Q157"/>
  <c r="N157"/>
  <c r="K157"/>
  <c r="H157"/>
  <c r="P156"/>
  <c r="M156"/>
  <c r="J156"/>
  <c r="G156"/>
  <c r="D156"/>
  <c r="Q155"/>
  <c r="N155"/>
  <c r="K155"/>
  <c r="H155"/>
  <c r="Q154"/>
  <c r="N154"/>
  <c r="K154"/>
  <c r="H154"/>
  <c r="Q153"/>
  <c r="N153"/>
  <c r="K153"/>
  <c r="H153"/>
  <c r="P152"/>
  <c r="M152"/>
  <c r="J152"/>
  <c r="G152"/>
  <c r="D152"/>
  <c r="Q151"/>
  <c r="N151"/>
  <c r="K151"/>
  <c r="H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P139"/>
  <c r="M139"/>
  <c r="J139"/>
  <c r="G139"/>
  <c r="D139"/>
  <c r="Q138"/>
  <c r="N138"/>
  <c r="K138"/>
  <c r="H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P132"/>
  <c r="M132"/>
  <c r="J132"/>
  <c r="G132"/>
  <c r="D132"/>
  <c r="Q131"/>
  <c r="N131"/>
  <c r="K131"/>
  <c r="H131"/>
  <c r="Q130"/>
  <c r="N130"/>
  <c r="K130"/>
  <c r="H130"/>
  <c r="Q129"/>
  <c r="N129"/>
  <c r="K129"/>
  <c r="H129"/>
  <c r="P125"/>
  <c r="M125"/>
  <c r="J125"/>
  <c r="G125"/>
  <c r="D125"/>
  <c r="Q124"/>
  <c r="N124"/>
  <c r="K124"/>
  <c r="H124"/>
  <c r="P117"/>
  <c r="M117"/>
  <c r="J117"/>
  <c r="G117"/>
  <c r="D117"/>
  <c r="Q116"/>
  <c r="N116"/>
  <c r="K116"/>
  <c r="H116"/>
  <c r="Q115"/>
  <c r="N115"/>
  <c r="K115"/>
  <c r="H115"/>
  <c r="Q114"/>
  <c r="N114"/>
  <c r="K114"/>
  <c r="H114"/>
  <c r="Q113"/>
  <c r="N113"/>
  <c r="K113"/>
  <c r="H113"/>
  <c r="Q112"/>
  <c r="N112"/>
  <c r="K112"/>
  <c r="H112"/>
  <c r="Q110"/>
  <c r="N110"/>
  <c r="K110"/>
  <c r="H110"/>
  <c r="Q109"/>
  <c r="N109"/>
  <c r="K109"/>
  <c r="H109"/>
  <c r="P108"/>
  <c r="M108"/>
  <c r="J108"/>
  <c r="G108"/>
  <c r="D108"/>
  <c r="Q107"/>
  <c r="N107"/>
  <c r="K107"/>
  <c r="H107"/>
  <c r="Q106"/>
  <c r="N106"/>
  <c r="K106"/>
  <c r="H106"/>
  <c r="P105"/>
  <c r="M105"/>
  <c r="J105"/>
  <c r="G105"/>
  <c r="D105"/>
  <c r="Q104"/>
  <c r="N104"/>
  <c r="K104"/>
  <c r="H104"/>
  <c r="P103"/>
  <c r="M103"/>
  <c r="J103"/>
  <c r="G103"/>
  <c r="D103"/>
  <c r="Q102"/>
  <c r="N102"/>
  <c r="K102"/>
  <c r="H102"/>
  <c r="P101"/>
  <c r="M101"/>
  <c r="J101"/>
  <c r="G101"/>
  <c r="K101" s="1"/>
  <c r="D101"/>
  <c r="Q100"/>
  <c r="N100"/>
  <c r="K100"/>
  <c r="H100"/>
  <c r="P99"/>
  <c r="M99"/>
  <c r="J99"/>
  <c r="G99"/>
  <c r="D99"/>
  <c r="H99" s="1"/>
  <c r="Q98"/>
  <c r="N98"/>
  <c r="K98"/>
  <c r="H98"/>
  <c r="P97"/>
  <c r="M97"/>
  <c r="J97"/>
  <c r="G97"/>
  <c r="K97" s="1"/>
  <c r="D97"/>
  <c r="Q96"/>
  <c r="N96"/>
  <c r="K96"/>
  <c r="H96"/>
  <c r="Q95"/>
  <c r="N95"/>
  <c r="K95"/>
  <c r="H95"/>
  <c r="P94"/>
  <c r="M94"/>
  <c r="J94"/>
  <c r="G94"/>
  <c r="D94"/>
  <c r="Q93"/>
  <c r="N93"/>
  <c r="K93"/>
  <c r="H93"/>
  <c r="Q92"/>
  <c r="N92"/>
  <c r="K92"/>
  <c r="H92"/>
  <c r="Q91"/>
  <c r="N91"/>
  <c r="K91"/>
  <c r="H91"/>
  <c r="Q90"/>
  <c r="N90"/>
  <c r="K90"/>
  <c r="H90"/>
  <c r="Q89"/>
  <c r="N89"/>
  <c r="K89"/>
  <c r="H89"/>
  <c r="P88"/>
  <c r="M88"/>
  <c r="J88"/>
  <c r="G88"/>
  <c r="H88" s="1"/>
  <c r="D88"/>
  <c r="Q87"/>
  <c r="N87"/>
  <c r="K87"/>
  <c r="H87"/>
  <c r="Q86"/>
  <c r="N86"/>
  <c r="K86"/>
  <c r="H86"/>
  <c r="P85"/>
  <c r="Q85" s="1"/>
  <c r="M85"/>
  <c r="J85"/>
  <c r="N85" s="1"/>
  <c r="G85"/>
  <c r="D85"/>
  <c r="Q84"/>
  <c r="N84"/>
  <c r="K84"/>
  <c r="H84"/>
  <c r="Q83"/>
  <c r="N83"/>
  <c r="K83"/>
  <c r="H83"/>
  <c r="P82"/>
  <c r="M82"/>
  <c r="Q82" s="1"/>
  <c r="J82"/>
  <c r="G82"/>
  <c r="D82"/>
  <c r="Q81"/>
  <c r="N81"/>
  <c r="K81"/>
  <c r="H81"/>
  <c r="Q80"/>
  <c r="N80"/>
  <c r="K80"/>
  <c r="H80"/>
  <c r="P79"/>
  <c r="M79"/>
  <c r="J79"/>
  <c r="G79"/>
  <c r="D79"/>
  <c r="Q78"/>
  <c r="N78"/>
  <c r="K78"/>
  <c r="H78"/>
  <c r="Q77"/>
  <c r="N77"/>
  <c r="K77"/>
  <c r="H77"/>
  <c r="P76"/>
  <c r="M76"/>
  <c r="Q76" s="1"/>
  <c r="J76"/>
  <c r="G76"/>
  <c r="K76" s="1"/>
  <c r="D76"/>
  <c r="Q75"/>
  <c r="N75"/>
  <c r="K75"/>
  <c r="H75"/>
  <c r="Q74"/>
  <c r="N74"/>
  <c r="K74"/>
  <c r="H74"/>
  <c r="P73"/>
  <c r="M73"/>
  <c r="J73"/>
  <c r="G73"/>
  <c r="D73"/>
  <c r="H73" s="1"/>
  <c r="Q72"/>
  <c r="N72"/>
  <c r="K72"/>
  <c r="H72"/>
  <c r="P71"/>
  <c r="M71"/>
  <c r="J71"/>
  <c r="G71"/>
  <c r="K71" s="1"/>
  <c r="D71"/>
  <c r="Q70"/>
  <c r="N70"/>
  <c r="K70"/>
  <c r="H70"/>
  <c r="P69"/>
  <c r="M69"/>
  <c r="J69"/>
  <c r="G69"/>
  <c r="D69"/>
  <c r="Q68"/>
  <c r="N68"/>
  <c r="K68"/>
  <c r="H68"/>
  <c r="P67"/>
  <c r="M67"/>
  <c r="Q67" s="1"/>
  <c r="J67"/>
  <c r="G67"/>
  <c r="D67"/>
  <c r="Q66"/>
  <c r="N66"/>
  <c r="K66"/>
  <c r="H66"/>
  <c r="Q65"/>
  <c r="N65"/>
  <c r="K65"/>
  <c r="H65"/>
  <c r="P64"/>
  <c r="M64"/>
  <c r="J64"/>
  <c r="G64"/>
  <c r="D64"/>
  <c r="Q63"/>
  <c r="N63"/>
  <c r="K63"/>
  <c r="H63"/>
  <c r="Q62"/>
  <c r="N62"/>
  <c r="K62"/>
  <c r="H62"/>
  <c r="P61"/>
  <c r="M61"/>
  <c r="J61"/>
  <c r="G61"/>
  <c r="D61"/>
  <c r="Q60"/>
  <c r="N60"/>
  <c r="K60"/>
  <c r="H60"/>
  <c r="P59"/>
  <c r="M59"/>
  <c r="J59"/>
  <c r="G59"/>
  <c r="D59"/>
  <c r="Q58"/>
  <c r="N58"/>
  <c r="K58"/>
  <c r="H58"/>
  <c r="P57"/>
  <c r="M57"/>
  <c r="J57"/>
  <c r="G57"/>
  <c r="D57"/>
  <c r="Q56"/>
  <c r="N56"/>
  <c r="K56"/>
  <c r="H56"/>
  <c r="P55"/>
  <c r="M55"/>
  <c r="J55"/>
  <c r="G55"/>
  <c r="D55"/>
  <c r="Q54"/>
  <c r="N54"/>
  <c r="K54"/>
  <c r="H54"/>
  <c r="P53"/>
  <c r="M53"/>
  <c r="J53"/>
  <c r="G53"/>
  <c r="D53"/>
  <c r="Q52"/>
  <c r="N52"/>
  <c r="K52"/>
  <c r="H52"/>
  <c r="Q51"/>
  <c r="N51"/>
  <c r="K51"/>
  <c r="H51"/>
  <c r="Q50"/>
  <c r="N50"/>
  <c r="K50"/>
  <c r="H50"/>
  <c r="Q49"/>
  <c r="N49"/>
  <c r="K49"/>
  <c r="H49"/>
  <c r="P48"/>
  <c r="M48"/>
  <c r="J48"/>
  <c r="G48"/>
  <c r="D48"/>
  <c r="Q47"/>
  <c r="N47"/>
  <c r="K47"/>
  <c r="H47"/>
  <c r="Q46"/>
  <c r="N46"/>
  <c r="K46"/>
  <c r="H46"/>
  <c r="Q45"/>
  <c r="N45"/>
  <c r="K45"/>
  <c r="H45"/>
  <c r="Q44"/>
  <c r="N44"/>
  <c r="K44"/>
  <c r="H44"/>
  <c r="Q43"/>
  <c r="N43"/>
  <c r="K43"/>
  <c r="H43"/>
  <c r="P42"/>
  <c r="M42"/>
  <c r="J42"/>
  <c r="G42"/>
  <c r="D42"/>
  <c r="Q39"/>
  <c r="N39"/>
  <c r="K39"/>
  <c r="H39"/>
  <c r="Q38"/>
  <c r="N38"/>
  <c r="K38"/>
  <c r="H38"/>
  <c r="Q37"/>
  <c r="N37"/>
  <c r="K37"/>
  <c r="H37"/>
  <c r="Q36"/>
  <c r="N36"/>
  <c r="K36"/>
  <c r="H36"/>
  <c r="Q35"/>
  <c r="N35"/>
  <c r="K35"/>
  <c r="H35"/>
  <c r="P34"/>
  <c r="M34"/>
  <c r="J34"/>
  <c r="G34"/>
  <c r="D34"/>
  <c r="Q33"/>
  <c r="N33"/>
  <c r="K33"/>
  <c r="H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P20"/>
  <c r="M20"/>
  <c r="J20"/>
  <c r="G20"/>
  <c r="Q19"/>
  <c r="N19"/>
  <c r="K19"/>
  <c r="H19"/>
  <c r="Q18"/>
  <c r="N18"/>
  <c r="K18"/>
  <c r="H18"/>
  <c r="Q17"/>
  <c r="N17"/>
  <c r="K17"/>
  <c r="H17"/>
  <c r="P16"/>
  <c r="M16"/>
  <c r="J16"/>
  <c r="G16"/>
  <c r="D16"/>
  <c r="Q15"/>
  <c r="N15"/>
  <c r="K15"/>
  <c r="H15"/>
  <c r="M13"/>
  <c r="M6" s="1"/>
  <c r="J13"/>
  <c r="J6" s="1"/>
  <c r="G13"/>
  <c r="D13"/>
  <c r="D6" s="1"/>
  <c r="Q12"/>
  <c r="K12"/>
  <c r="H12"/>
  <c r="Q160" l="1"/>
  <c r="N163"/>
  <c r="Q163"/>
  <c r="G6"/>
  <c r="Q13"/>
  <c r="Q6" s="1"/>
  <c r="N13"/>
  <c r="N6" s="1"/>
  <c r="K20"/>
  <c r="H34"/>
  <c r="N34"/>
  <c r="Q101"/>
  <c r="P40"/>
  <c r="H117"/>
  <c r="N152"/>
  <c r="Q233"/>
  <c r="N196"/>
  <c r="N139"/>
  <c r="Q139"/>
  <c r="Q20"/>
  <c r="K233"/>
  <c r="H196"/>
  <c r="K172"/>
  <c r="N117"/>
  <c r="H16"/>
  <c r="K166"/>
  <c r="Q166"/>
  <c r="N226"/>
  <c r="K16"/>
  <c r="Q16"/>
  <c r="K48"/>
  <c r="Q48"/>
  <c r="H53"/>
  <c r="N53"/>
  <c r="H55"/>
  <c r="N57"/>
  <c r="H61"/>
  <c r="N61"/>
  <c r="H64"/>
  <c r="N67"/>
  <c r="Q172"/>
  <c r="N213"/>
  <c r="H13"/>
  <c r="N16"/>
  <c r="Q34"/>
  <c r="K42"/>
  <c r="Q42"/>
  <c r="Q53"/>
  <c r="N55"/>
  <c r="Q55"/>
  <c r="K57"/>
  <c r="Q57"/>
  <c r="Q61"/>
  <c r="N64"/>
  <c r="Q64"/>
  <c r="K67"/>
  <c r="N71"/>
  <c r="Q71"/>
  <c r="H76"/>
  <c r="K79"/>
  <c r="Q79"/>
  <c r="N82"/>
  <c r="H85"/>
  <c r="N97"/>
  <c r="Q97"/>
  <c r="H101"/>
  <c r="K103"/>
  <c r="Q103"/>
  <c r="K105"/>
  <c r="H108"/>
  <c r="Q132"/>
  <c r="H139"/>
  <c r="K156"/>
  <c r="Q156"/>
  <c r="H160"/>
  <c r="N160"/>
  <c r="H163"/>
  <c r="H166"/>
  <c r="N166"/>
  <c r="N172"/>
  <c r="H178"/>
  <c r="N178"/>
  <c r="Q178"/>
  <c r="Q196"/>
  <c r="J212"/>
  <c r="N212" s="1"/>
  <c r="P212"/>
  <c r="Q212" s="1"/>
  <c r="H226"/>
  <c r="Q213"/>
  <c r="Q226"/>
  <c r="K226"/>
  <c r="G212"/>
  <c r="H212" s="1"/>
  <c r="K213"/>
  <c r="K196"/>
  <c r="H172"/>
  <c r="K160"/>
  <c r="Q152"/>
  <c r="H152"/>
  <c r="K152"/>
  <c r="H132"/>
  <c r="N132"/>
  <c r="K132"/>
  <c r="K125"/>
  <c r="Q125"/>
  <c r="Q117"/>
  <c r="K117"/>
  <c r="N108"/>
  <c r="Q108"/>
  <c r="K69"/>
  <c r="Q69"/>
  <c r="H71"/>
  <c r="N73"/>
  <c r="Q73"/>
  <c r="N76"/>
  <c r="H82"/>
  <c r="K82"/>
  <c r="Q88"/>
  <c r="K94"/>
  <c r="Q94"/>
  <c r="H97"/>
  <c r="N99"/>
  <c r="Q99"/>
  <c r="N101"/>
  <c r="H105"/>
  <c r="K88"/>
  <c r="N88"/>
  <c r="N105"/>
  <c r="Q105"/>
  <c r="H67"/>
  <c r="K61"/>
  <c r="J40"/>
  <c r="D11"/>
  <c r="N42"/>
  <c r="K53"/>
  <c r="H57"/>
  <c r="K59"/>
  <c r="Q59"/>
  <c r="H42"/>
  <c r="K34"/>
  <c r="P14"/>
  <c r="K13"/>
  <c r="H20"/>
  <c r="N20"/>
  <c r="H48"/>
  <c r="N48"/>
  <c r="K55"/>
  <c r="H59"/>
  <c r="N59"/>
  <c r="K64"/>
  <c r="H69"/>
  <c r="N69"/>
  <c r="K73"/>
  <c r="H79"/>
  <c r="N79"/>
  <c r="K85"/>
  <c r="H94"/>
  <c r="N94"/>
  <c r="K99"/>
  <c r="H103"/>
  <c r="N103"/>
  <c r="K108"/>
  <c r="H125"/>
  <c r="N125"/>
  <c r="K139"/>
  <c r="H156"/>
  <c r="N156"/>
  <c r="K163"/>
  <c r="H169"/>
  <c r="N169"/>
  <c r="K178"/>
  <c r="K219"/>
  <c r="H233"/>
  <c r="N233"/>
  <c r="G40"/>
  <c r="H40" s="1"/>
  <c r="M40"/>
  <c r="P108" i="1"/>
  <c r="M108"/>
  <c r="J108"/>
  <c r="Q12"/>
  <c r="Q15"/>
  <c r="Q17"/>
  <c r="Q18"/>
  <c r="Q19"/>
  <c r="Q21"/>
  <c r="Q22"/>
  <c r="Q23"/>
  <c r="Q24"/>
  <c r="Q25"/>
  <c r="Q26"/>
  <c r="Q27"/>
  <c r="Q28"/>
  <c r="Q29"/>
  <c r="Q30"/>
  <c r="Q31"/>
  <c r="Q32"/>
  <c r="Q33"/>
  <c r="Q35"/>
  <c r="Q36"/>
  <c r="Q37"/>
  <c r="Q38"/>
  <c r="Q39"/>
  <c r="Q43"/>
  <c r="Q44"/>
  <c r="Q45"/>
  <c r="Q46"/>
  <c r="Q47"/>
  <c r="Q49"/>
  <c r="Q50"/>
  <c r="Q51"/>
  <c r="Q52"/>
  <c r="Q54"/>
  <c r="Q56"/>
  <c r="Q58"/>
  <c r="Q60"/>
  <c r="Q62"/>
  <c r="Q63"/>
  <c r="Q65"/>
  <c r="Q66"/>
  <c r="Q68"/>
  <c r="Q70"/>
  <c r="Q72"/>
  <c r="Q74"/>
  <c r="Q75"/>
  <c r="Q77"/>
  <c r="Q78"/>
  <c r="Q80"/>
  <c r="Q81"/>
  <c r="Q83"/>
  <c r="Q84"/>
  <c r="Q86"/>
  <c r="Q87"/>
  <c r="Q89"/>
  <c r="Q90"/>
  <c r="Q91"/>
  <c r="Q92"/>
  <c r="Q93"/>
  <c r="Q95"/>
  <c r="Q96"/>
  <c r="Q98"/>
  <c r="Q100"/>
  <c r="Q102"/>
  <c r="Q104"/>
  <c r="Q106"/>
  <c r="Q107"/>
  <c r="Q109"/>
  <c r="Q110"/>
  <c r="Q112"/>
  <c r="Q113"/>
  <c r="Q114"/>
  <c r="Q115"/>
  <c r="Q116"/>
  <c r="Q118"/>
  <c r="Q119"/>
  <c r="Q120"/>
  <c r="Q121"/>
  <c r="Q122"/>
  <c r="Q123"/>
  <c r="Q124"/>
  <c r="Q128"/>
  <c r="Q129"/>
  <c r="Q130"/>
  <c r="Q131"/>
  <c r="Q133"/>
  <c r="Q134"/>
  <c r="Q135"/>
  <c r="Q136"/>
  <c r="Q137"/>
  <c r="Q138"/>
  <c r="Q141"/>
  <c r="Q142"/>
  <c r="Q143"/>
  <c r="Q144"/>
  <c r="Q145"/>
  <c r="Q146"/>
  <c r="Q147"/>
  <c r="Q148"/>
  <c r="Q149"/>
  <c r="Q150"/>
  <c r="Q151"/>
  <c r="Q153"/>
  <c r="Q154"/>
  <c r="Q155"/>
  <c r="Q157"/>
  <c r="Q158"/>
  <c r="Q159"/>
  <c r="Q161"/>
  <c r="Q162"/>
  <c r="Q165"/>
  <c r="Q167"/>
  <c r="Q168"/>
  <c r="Q170"/>
  <c r="Q171"/>
  <c r="Q173"/>
  <c r="Q174"/>
  <c r="Q175"/>
  <c r="Q176"/>
  <c r="Q177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7"/>
  <c r="Q198"/>
  <c r="Q200"/>
  <c r="Q201"/>
  <c r="Q202"/>
  <c r="Q203"/>
  <c r="Q204"/>
  <c r="Q205"/>
  <c r="Q206"/>
  <c r="Q207"/>
  <c r="Q208"/>
  <c r="Q209"/>
  <c r="Q210"/>
  <c r="Q211"/>
  <c r="Q214"/>
  <c r="Q215"/>
  <c r="Q216"/>
  <c r="Q217"/>
  <c r="Q218"/>
  <c r="Q220"/>
  <c r="Q221"/>
  <c r="Q222"/>
  <c r="Q223"/>
  <c r="Q224"/>
  <c r="Q225"/>
  <c r="Q227"/>
  <c r="Q228"/>
  <c r="Q229"/>
  <c r="Q230"/>
  <c r="Q231"/>
  <c r="Q232"/>
  <c r="Q234"/>
  <c r="Q235"/>
  <c r="Q236"/>
  <c r="Q237"/>
  <c r="Q238"/>
  <c r="Q239"/>
  <c r="N12"/>
  <c r="N15"/>
  <c r="N17"/>
  <c r="N18"/>
  <c r="N19"/>
  <c r="N21"/>
  <c r="N22"/>
  <c r="N23"/>
  <c r="N24"/>
  <c r="N25"/>
  <c r="N26"/>
  <c r="N27"/>
  <c r="N28"/>
  <c r="N29"/>
  <c r="N30"/>
  <c r="N31"/>
  <c r="N32"/>
  <c r="N33"/>
  <c r="N35"/>
  <c r="N36"/>
  <c r="N37"/>
  <c r="N38"/>
  <c r="N39"/>
  <c r="N43"/>
  <c r="N44"/>
  <c r="N45"/>
  <c r="N46"/>
  <c r="N47"/>
  <c r="N49"/>
  <c r="N50"/>
  <c r="N51"/>
  <c r="N52"/>
  <c r="N54"/>
  <c r="N56"/>
  <c r="N58"/>
  <c r="N60"/>
  <c r="N62"/>
  <c r="N63"/>
  <c r="N65"/>
  <c r="N66"/>
  <c r="N68"/>
  <c r="N70"/>
  <c r="N72"/>
  <c r="N74"/>
  <c r="N75"/>
  <c r="N77"/>
  <c r="N78"/>
  <c r="N80"/>
  <c r="N81"/>
  <c r="N83"/>
  <c r="N84"/>
  <c r="N86"/>
  <c r="N87"/>
  <c r="N89"/>
  <c r="N90"/>
  <c r="N91"/>
  <c r="N92"/>
  <c r="N93"/>
  <c r="N95"/>
  <c r="N96"/>
  <c r="N98"/>
  <c r="N100"/>
  <c r="N102"/>
  <c r="N104"/>
  <c r="N106"/>
  <c r="N107"/>
  <c r="N109"/>
  <c r="N110"/>
  <c r="N112"/>
  <c r="N113"/>
  <c r="N114"/>
  <c r="N115"/>
  <c r="N116"/>
  <c r="N118"/>
  <c r="N119"/>
  <c r="N120"/>
  <c r="N121"/>
  <c r="N122"/>
  <c r="N123"/>
  <c r="N124"/>
  <c r="N128"/>
  <c r="N129"/>
  <c r="N130"/>
  <c r="N131"/>
  <c r="N133"/>
  <c r="N134"/>
  <c r="N135"/>
  <c r="N136"/>
  <c r="N137"/>
  <c r="N138"/>
  <c r="N141"/>
  <c r="N142"/>
  <c r="N143"/>
  <c r="N144"/>
  <c r="N145"/>
  <c r="N146"/>
  <c r="N147"/>
  <c r="N148"/>
  <c r="N149"/>
  <c r="N150"/>
  <c r="N151"/>
  <c r="N153"/>
  <c r="N154"/>
  <c r="N155"/>
  <c r="N157"/>
  <c r="N158"/>
  <c r="N159"/>
  <c r="N161"/>
  <c r="N162"/>
  <c r="N165"/>
  <c r="N167"/>
  <c r="N168"/>
  <c r="N170"/>
  <c r="N171"/>
  <c r="N173"/>
  <c r="N174"/>
  <c r="N175"/>
  <c r="N176"/>
  <c r="N177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7"/>
  <c r="N198"/>
  <c r="N200"/>
  <c r="N201"/>
  <c r="N202"/>
  <c r="N203"/>
  <c r="N204"/>
  <c r="N205"/>
  <c r="N206"/>
  <c r="N207"/>
  <c r="N208"/>
  <c r="N209"/>
  <c r="N210"/>
  <c r="N211"/>
  <c r="N214"/>
  <c r="N215"/>
  <c r="N216"/>
  <c r="N217"/>
  <c r="N218"/>
  <c r="N220"/>
  <c r="N221"/>
  <c r="N222"/>
  <c r="N223"/>
  <c r="N224"/>
  <c r="N225"/>
  <c r="N227"/>
  <c r="N228"/>
  <c r="N229"/>
  <c r="N230"/>
  <c r="N231"/>
  <c r="N232"/>
  <c r="N234"/>
  <c r="N235"/>
  <c r="N236"/>
  <c r="N237"/>
  <c r="N238"/>
  <c r="N239"/>
  <c r="K12"/>
  <c r="K15"/>
  <c r="K17"/>
  <c r="K18"/>
  <c r="K19"/>
  <c r="K21"/>
  <c r="K22"/>
  <c r="K23"/>
  <c r="K24"/>
  <c r="K25"/>
  <c r="K26"/>
  <c r="K27"/>
  <c r="K28"/>
  <c r="K29"/>
  <c r="K30"/>
  <c r="K31"/>
  <c r="K32"/>
  <c r="K33"/>
  <c r="K35"/>
  <c r="K36"/>
  <c r="K37"/>
  <c r="K38"/>
  <c r="K39"/>
  <c r="K43"/>
  <c r="K44"/>
  <c r="K45"/>
  <c r="K46"/>
  <c r="K47"/>
  <c r="K49"/>
  <c r="K50"/>
  <c r="K51"/>
  <c r="K52"/>
  <c r="K54"/>
  <c r="K56"/>
  <c r="K58"/>
  <c r="K60"/>
  <c r="K62"/>
  <c r="K63"/>
  <c r="K65"/>
  <c r="K66"/>
  <c r="K68"/>
  <c r="K70"/>
  <c r="K72"/>
  <c r="K74"/>
  <c r="K75"/>
  <c r="K77"/>
  <c r="K78"/>
  <c r="K80"/>
  <c r="K81"/>
  <c r="K83"/>
  <c r="K84"/>
  <c r="K86"/>
  <c r="K87"/>
  <c r="K89"/>
  <c r="K90"/>
  <c r="K91"/>
  <c r="K92"/>
  <c r="K93"/>
  <c r="K95"/>
  <c r="K96"/>
  <c r="K98"/>
  <c r="K100"/>
  <c r="K102"/>
  <c r="K104"/>
  <c r="K106"/>
  <c r="K107"/>
  <c r="K108"/>
  <c r="K109"/>
  <c r="K110"/>
  <c r="K112"/>
  <c r="K113"/>
  <c r="K114"/>
  <c r="K115"/>
  <c r="K116"/>
  <c r="K118"/>
  <c r="K119"/>
  <c r="K120"/>
  <c r="K121"/>
  <c r="K122"/>
  <c r="K123"/>
  <c r="K124"/>
  <c r="K128"/>
  <c r="K129"/>
  <c r="K130"/>
  <c r="K131"/>
  <c r="K133"/>
  <c r="K134"/>
  <c r="K135"/>
  <c r="K136"/>
  <c r="K137"/>
  <c r="K138"/>
  <c r="K141"/>
  <c r="K142"/>
  <c r="K143"/>
  <c r="K144"/>
  <c r="K145"/>
  <c r="K146"/>
  <c r="K147"/>
  <c r="K148"/>
  <c r="K149"/>
  <c r="K150"/>
  <c r="K151"/>
  <c r="K153"/>
  <c r="K154"/>
  <c r="K155"/>
  <c r="K157"/>
  <c r="K158"/>
  <c r="K159"/>
  <c r="K161"/>
  <c r="K162"/>
  <c r="K165"/>
  <c r="K167"/>
  <c r="K168"/>
  <c r="K170"/>
  <c r="K171"/>
  <c r="K173"/>
  <c r="K174"/>
  <c r="K175"/>
  <c r="K176"/>
  <c r="K177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7"/>
  <c r="K198"/>
  <c r="K200"/>
  <c r="K201"/>
  <c r="K202"/>
  <c r="K203"/>
  <c r="K204"/>
  <c r="K205"/>
  <c r="K206"/>
  <c r="K207"/>
  <c r="K208"/>
  <c r="K209"/>
  <c r="K210"/>
  <c r="K211"/>
  <c r="K214"/>
  <c r="K215"/>
  <c r="K216"/>
  <c r="K217"/>
  <c r="K218"/>
  <c r="K220"/>
  <c r="K221"/>
  <c r="K222"/>
  <c r="K223"/>
  <c r="K224"/>
  <c r="K225"/>
  <c r="K227"/>
  <c r="K228"/>
  <c r="K229"/>
  <c r="K230"/>
  <c r="K231"/>
  <c r="K232"/>
  <c r="K234"/>
  <c r="K235"/>
  <c r="K236"/>
  <c r="K237"/>
  <c r="K238"/>
  <c r="K239"/>
  <c r="K6" i="5" l="1"/>
  <c r="H6"/>
  <c r="Q108" i="1"/>
  <c r="G11" i="5"/>
  <c r="G14" s="1"/>
  <c r="J14"/>
  <c r="D14"/>
  <c r="K212"/>
  <c r="N40"/>
  <c r="Q40"/>
  <c r="K40"/>
  <c r="N108" i="1"/>
  <c r="H11" i="5" l="1"/>
  <c r="K11"/>
  <c r="H14"/>
  <c r="K14"/>
  <c r="M14"/>
  <c r="N11"/>
  <c r="Q11"/>
  <c r="P226" i="1"/>
  <c r="M226"/>
  <c r="J226"/>
  <c r="K226" s="1"/>
  <c r="P34"/>
  <c r="M34"/>
  <c r="N34" s="1"/>
  <c r="J34"/>
  <c r="P172"/>
  <c r="M172"/>
  <c r="J172"/>
  <c r="K172" s="1"/>
  <c r="Q226" l="1"/>
  <c r="Q172"/>
  <c r="N172"/>
  <c r="N226"/>
  <c r="K34"/>
  <c r="Q34"/>
  <c r="N14" i="5"/>
  <c r="Q14"/>
  <c r="P16" i="1"/>
  <c r="M16"/>
  <c r="J16"/>
  <c r="P105"/>
  <c r="Q105" s="1"/>
  <c r="M105"/>
  <c r="J105"/>
  <c r="K105" s="1"/>
  <c r="P103"/>
  <c r="M103"/>
  <c r="N103" s="1"/>
  <c r="J103"/>
  <c r="P101"/>
  <c r="Q101" s="1"/>
  <c r="M101"/>
  <c r="J101"/>
  <c r="K101" s="1"/>
  <c r="P99"/>
  <c r="M99"/>
  <c r="N99" s="1"/>
  <c r="J99"/>
  <c r="P97"/>
  <c r="Q97" s="1"/>
  <c r="M97"/>
  <c r="J97"/>
  <c r="K97" s="1"/>
  <c r="P94"/>
  <c r="M94"/>
  <c r="N94" s="1"/>
  <c r="J94"/>
  <c r="P88"/>
  <c r="Q88" s="1"/>
  <c r="M88"/>
  <c r="J88"/>
  <c r="K88" s="1"/>
  <c r="P85"/>
  <c r="M85"/>
  <c r="N85" s="1"/>
  <c r="J85"/>
  <c r="P82"/>
  <c r="Q82" s="1"/>
  <c r="M82"/>
  <c r="J82"/>
  <c r="K82" s="1"/>
  <c r="P79"/>
  <c r="M79"/>
  <c r="N79" s="1"/>
  <c r="J79"/>
  <c r="P76"/>
  <c r="Q76" s="1"/>
  <c r="M76"/>
  <c r="J76"/>
  <c r="K76" s="1"/>
  <c r="P73"/>
  <c r="M73"/>
  <c r="N73" s="1"/>
  <c r="J73"/>
  <c r="P71"/>
  <c r="Q71" s="1"/>
  <c r="M71"/>
  <c r="J71"/>
  <c r="K71" s="1"/>
  <c r="P69"/>
  <c r="M69"/>
  <c r="N69" s="1"/>
  <c r="J69"/>
  <c r="P67"/>
  <c r="Q67" s="1"/>
  <c r="M67"/>
  <c r="J67"/>
  <c r="P64"/>
  <c r="M64"/>
  <c r="J64"/>
  <c r="P61"/>
  <c r="M61"/>
  <c r="J61"/>
  <c r="P59"/>
  <c r="M59"/>
  <c r="N59" s="1"/>
  <c r="J59"/>
  <c r="P57"/>
  <c r="Q57" s="1"/>
  <c r="M57"/>
  <c r="J57"/>
  <c r="K57" s="1"/>
  <c r="P55"/>
  <c r="M55"/>
  <c r="N55" s="1"/>
  <c r="J55"/>
  <c r="P53"/>
  <c r="Q53" s="1"/>
  <c r="M53"/>
  <c r="J53"/>
  <c r="K53" s="1"/>
  <c r="P48"/>
  <c r="M48"/>
  <c r="N48" s="1"/>
  <c r="J48"/>
  <c r="P42"/>
  <c r="Q42" s="1"/>
  <c r="M42"/>
  <c r="J42"/>
  <c r="J13"/>
  <c r="J6" s="1"/>
  <c r="M13"/>
  <c r="J233"/>
  <c r="K233" s="1"/>
  <c r="M233"/>
  <c r="P233"/>
  <c r="J219"/>
  <c r="M219"/>
  <c r="P219"/>
  <c r="J213"/>
  <c r="M213"/>
  <c r="P213"/>
  <c r="J196"/>
  <c r="M196"/>
  <c r="P196"/>
  <c r="J178"/>
  <c r="M178"/>
  <c r="P178"/>
  <c r="J169"/>
  <c r="M169"/>
  <c r="P169"/>
  <c r="J166"/>
  <c r="K166" s="1"/>
  <c r="M166"/>
  <c r="P166"/>
  <c r="J163"/>
  <c r="M163"/>
  <c r="P163"/>
  <c r="J160"/>
  <c r="K160" s="1"/>
  <c r="M160"/>
  <c r="P160"/>
  <c r="J156"/>
  <c r="M156"/>
  <c r="P156"/>
  <c r="J152"/>
  <c r="K152" s="1"/>
  <c r="M152"/>
  <c r="P152"/>
  <c r="J139"/>
  <c r="M139"/>
  <c r="P139"/>
  <c r="J132"/>
  <c r="K132" s="1"/>
  <c r="M132"/>
  <c r="P132"/>
  <c r="J125"/>
  <c r="M125"/>
  <c r="P125"/>
  <c r="J117"/>
  <c r="K117" s="1"/>
  <c r="M117"/>
  <c r="P117"/>
  <c r="J20"/>
  <c r="M20"/>
  <c r="P20"/>
  <c r="N16" l="1"/>
  <c r="M6"/>
  <c r="N156"/>
  <c r="Q166"/>
  <c r="N169"/>
  <c r="N13"/>
  <c r="K178"/>
  <c r="Q233"/>
  <c r="N219"/>
  <c r="N196"/>
  <c r="Q178"/>
  <c r="Q160"/>
  <c r="N163"/>
  <c r="Q152"/>
  <c r="N139"/>
  <c r="Q132"/>
  <c r="N125"/>
  <c r="Q117"/>
  <c r="P212"/>
  <c r="Q213"/>
  <c r="J212"/>
  <c r="K11" s="1"/>
  <c r="K213"/>
  <c r="N117"/>
  <c r="Q125"/>
  <c r="K125"/>
  <c r="N132"/>
  <c r="Q139"/>
  <c r="K139"/>
  <c r="N152"/>
  <c r="Q156"/>
  <c r="K156"/>
  <c r="N160"/>
  <c r="Q163"/>
  <c r="K163"/>
  <c r="N166"/>
  <c r="Q169"/>
  <c r="K169"/>
  <c r="N178"/>
  <c r="Q196"/>
  <c r="K196"/>
  <c r="Q219"/>
  <c r="K219"/>
  <c r="N233"/>
  <c r="N61"/>
  <c r="K64"/>
  <c r="Q64"/>
  <c r="N67"/>
  <c r="K16"/>
  <c r="Q16"/>
  <c r="M212"/>
  <c r="N213"/>
  <c r="K69"/>
  <c r="Q69"/>
  <c r="N71"/>
  <c r="K73"/>
  <c r="Q73"/>
  <c r="N76"/>
  <c r="K79"/>
  <c r="Q79"/>
  <c r="N82"/>
  <c r="K85"/>
  <c r="Q85"/>
  <c r="N88"/>
  <c r="K94"/>
  <c r="Q94"/>
  <c r="N97"/>
  <c r="K99"/>
  <c r="Q99"/>
  <c r="N101"/>
  <c r="K103"/>
  <c r="Q103"/>
  <c r="N105"/>
  <c r="K67"/>
  <c r="K61"/>
  <c r="Q61"/>
  <c r="N64"/>
  <c r="N42"/>
  <c r="K48"/>
  <c r="Q48"/>
  <c r="N53"/>
  <c r="K55"/>
  <c r="Q55"/>
  <c r="N57"/>
  <c r="K59"/>
  <c r="Q59"/>
  <c r="K42"/>
  <c r="K13"/>
  <c r="Q13"/>
  <c r="N20"/>
  <c r="Q20"/>
  <c r="K20"/>
  <c r="M40"/>
  <c r="J40"/>
  <c r="P40"/>
  <c r="Q6" l="1"/>
  <c r="N6"/>
  <c r="K6"/>
  <c r="P11"/>
  <c r="P14" s="1"/>
  <c r="N212"/>
  <c r="M11"/>
  <c r="N11" s="1"/>
  <c r="K212"/>
  <c r="Q212"/>
  <c r="Q40"/>
  <c r="N40"/>
  <c r="K40"/>
  <c r="J14"/>
  <c r="K14" s="1"/>
  <c r="M14" l="1"/>
  <c r="Q14" s="1"/>
  <c r="Q11"/>
  <c r="N14" l="1"/>
</calcChain>
</file>

<file path=xl/sharedStrings.xml><?xml version="1.0" encoding="utf-8"?>
<sst xmlns="http://schemas.openxmlformats.org/spreadsheetml/2006/main" count="645" uniqueCount="177">
  <si>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</si>
  <si>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</si>
  <si>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</si>
  <si>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</si>
  <si>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</si>
  <si>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</si>
  <si>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</si>
  <si>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</si>
  <si>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</si>
  <si>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</si>
  <si>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</si>
  <si>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</si>
  <si>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</si>
  <si>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</si>
  <si>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</si>
  <si>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</si>
  <si>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</si>
  <si>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</si>
  <si>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</si>
  <si>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</si>
  <si>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 xml:space="preserve">2021 год (прогноз)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</si>
  <si>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</si>
  <si>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</si>
  <si>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</si>
  <si>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</si>
  <si>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</si>
  <si>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</si>
  <si>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</si>
  <si>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</si>
  <si>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</si>
  <si>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</si>
  <si>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</si>
  <si>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</si>
  <si>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</si>
  <si>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</si>
  <si>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</si>
  <si>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</si>
  <si>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</si>
  <si>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</si>
  <si>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</si>
  <si>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</si>
  <si>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</si>
  <si>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</si>
  <si>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</si>
  <si>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</si>
  <si>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</si>
  <si>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</si>
  <si>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</si>
  <si>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</si>
  <si>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</si>
  <si>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</si>
  <si>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</si>
  <si>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</si>
  <si>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</si>
  <si>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</si>
  <si>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</si>
  <si>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</si>
  <si>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</si>
  <si>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</si>
  <si>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</si>
  <si>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</si>
  <si>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</si>
  <si>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</si>
  <si>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</si>
  <si>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</si>
  <si>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</si>
  <si>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</si>
  <si>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</si>
  <si>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</si>
  <si>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</si>
  <si>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</si>
  <si>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</si>
  <si>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</si>
  <si>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</si>
  <si>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</si>
  <si>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</si>
  <si>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</si>
  <si>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</si>
  <si>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</si>
  <si>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</si>
  <si>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</si>
  <si>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</si>
  <si>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</si>
  <si>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</si>
  <si>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</si>
  <si>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</si>
  <si>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</si>
  <si>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</si>
  <si>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</si>
  <si>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</si>
  <si>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</si>
  <si>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</si>
  <si>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</si>
  <si>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</si>
  <si>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</si>
  <si>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</si>
  <si>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</si>
  <si>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</si>
  <si>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</si>
  <si>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</si>
  <si>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</si>
  <si>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</si>
  <si>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</si>
  <si>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</si>
  <si>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</si>
  <si>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</si>
  <si>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</si>
  <si>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</si>
  <si>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</si>
  <si>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</si>
  <si>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</si>
  <si>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</si>
  <si>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</si>
  <si>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</si>
  <si>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</si>
  <si>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</si>
  <si>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</si>
  <si>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</si>
  <si>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</si>
  <si>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</si>
  <si>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</si>
  <si>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</si>
  <si>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</si>
  <si>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</si>
  <si>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</si>
  <si>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</si>
  <si>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</si>
  <si>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</si>
  <si>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</si>
  <si>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</si>
  <si>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</si>
  <si>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</si>
  <si>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</si>
  <si>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 xml:space="preserve">лашина </t>
  </si>
  <si>
    <t>Государственное управление и обеспечение военной безопасности; социальное обеспечение</t>
  </si>
  <si>
    <t>2019 год (отчет)</t>
  </si>
  <si>
    <t xml:space="preserve">2020 год (оценка) </t>
  </si>
  <si>
    <t xml:space="preserve">2023 год (прогноз) 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</si>
  <si>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</si>
  <si>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</si>
  <si>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ЦЕЛЕВОЙ     вариант </t>
  </si>
  <si>
    <t xml:space="preserve">КОНСЕРВАТИВНЫЙ    вариант </t>
  </si>
  <si>
    <t>на  2021-2023 годы поЧеремисиновскому району</t>
  </si>
  <si>
    <t xml:space="preserve">на  2021-2023 годы по Черемисиновскому району </t>
  </si>
  <si>
    <t>ООО КурскАгро"</t>
  </si>
  <si>
    <t>ООО Нива"</t>
  </si>
  <si>
    <t xml:space="preserve">ООО "Курскзернопром" </t>
  </si>
  <si>
    <t>АУКО «Редакция газеты «Слово народа»</t>
  </si>
  <si>
    <t>ПАО «МРСК Центра- «Курскэнерго»»</t>
  </si>
  <si>
    <t>Курскгаз</t>
  </si>
  <si>
    <t>строительство дороги</t>
  </si>
  <si>
    <t>газопровод ООО "Газпроминвестгазификация"</t>
  </si>
  <si>
    <t>АО «Тандер»магазин "Магнит "</t>
  </si>
  <si>
    <t>ООО "Агроторг"</t>
  </si>
  <si>
    <t>Деятельность в области демонстрации кинофильмов</t>
  </si>
  <si>
    <t>МКУК «Черемисиновский ЦДК»</t>
  </si>
  <si>
    <t>МКУ " Черемисиновская ЦБ учреждений культуры"</t>
  </si>
  <si>
    <t>ОКУ Центр занятости населения Черемисиновского района"</t>
  </si>
  <si>
    <t>Администрации</t>
  </si>
  <si>
    <t>проектирование</t>
  </si>
  <si>
    <t>Управление финансов</t>
  </si>
  <si>
    <t>МКОУ «Русановская СОШ имени В.С.Шатохина»</t>
  </si>
  <si>
    <t>МКОУ «Черемисиновская СОШ имени героя Советского Союза И.Ф.Алтухова»</t>
  </si>
  <si>
    <t>МКОУ «Михайловская  СОШ имени Нестерова»</t>
  </si>
  <si>
    <t>МКОУ «Стакановская СОШ имени Сергеева»</t>
  </si>
  <si>
    <t>МКОУ «Краснополянская СОШ имени »</t>
  </si>
  <si>
    <t>МКОУ «Покровская СОШ имени»</t>
  </si>
  <si>
    <t>МКОУ ДОД "Черемисиновская ДШИ"</t>
  </si>
  <si>
    <t xml:space="preserve">МДОУ «Детский сад комбинированного вида «Солнышко»
 </t>
  </si>
  <si>
    <t>МКУДО "Черемисиновский ДДТ"</t>
  </si>
  <si>
    <t>ОБУЗ "Черемисиновская ЦРБ"</t>
  </si>
  <si>
    <t>ОКУ "Черемисиновский центр для несовершеннолетних"</t>
  </si>
  <si>
    <t>МКУ "ЦОД" Администрации Черемисиновского района</t>
  </si>
  <si>
    <t>Строительство жилья</t>
  </si>
  <si>
    <t>вопровод</t>
  </si>
  <si>
    <t>ООО "ПаритетИнвест"</t>
  </si>
  <si>
    <t>ОКУ "Центр социальных выплат"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</si>
</sst>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Protection="1">
      <protection locked="0"/>
    </xf>
    <xf numFmtId="0" fontId="15" fillId="4" borderId="1" xfId="0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left" vertical="top" wrapText="1"/>
    </xf>
    <xf numFmtId="0" fontId="18" fillId="2" borderId="1" xfId="0" applyFont="1" applyFill="1" applyBorder="1" applyAlignment="1" applyProtection="1">
      <alignment horizontal="left" vertical="top" wrapText="1"/>
      <protection locked="0"/>
    </xf>
    <xf numFmtId="0" fontId="19" fillId="2" borderId="1" xfId="0" applyFont="1" applyFill="1" applyBorder="1" applyAlignment="1" applyProtection="1">
      <alignment wrapText="1"/>
      <protection locked="0"/>
    </xf>
    <xf numFmtId="0" fontId="15" fillId="4" borderId="1" xfId="0" applyFont="1" applyFill="1" applyBorder="1" applyAlignment="1" applyProtection="1">
      <alignment horizontal="center" wrapText="1"/>
      <protection locked="0"/>
    </xf>
    <xf numFmtId="0" fontId="20" fillId="2" borderId="1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21" fillId="2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 applyProtection="1">
      <alignment horizontal="center" wrapText="1"/>
      <protection locked="0"/>
    </xf>
    <xf numFmtId="0" fontId="15" fillId="0" borderId="1" xfId="0" applyFont="1" applyBorder="1" applyAlignment="1" applyProtection="1">
      <alignment horizontal="center" wrapText="1"/>
      <protection locked="0"/>
    </xf>
    <xf numFmtId="0" fontId="19" fillId="2" borderId="1" xfId="0" applyFont="1" applyFill="1" applyBorder="1" applyAlignment="1" applyProtection="1">
      <alignment horizontal="left" vertical="top" wrapText="1"/>
      <protection locked="0"/>
    </xf>
    <xf numFmtId="0" fontId="19" fillId="2" borderId="1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22" fillId="2" borderId="1" xfId="0" applyFont="1" applyFill="1" applyBorder="1" applyAlignment="1" applyProtection="1">
      <alignment horizontal="left" vertical="top" wrapText="1"/>
      <protection locked="0"/>
    </xf>
    <xf numFmtId="0" fontId="21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wrapText="1"/>
      <protection locked="0"/>
    </xf>
    <xf numFmtId="0" fontId="23" fillId="0" borderId="1" xfId="0" applyFont="1" applyBorder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horizontal="center" wrapText="1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Alignment="1" applyProtection="1">
      <alignment horizontal="center" wrapText="1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0" fillId="5" borderId="0" xfId="0" applyFill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 vertical="top" wrapText="1"/>
      <protection locked="0"/>
    </xf>
    <xf numFmtId="0" fontId="0" fillId="5" borderId="1" xfId="0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center" wrapText="1"/>
      <protection locked="0"/>
    </xf>
    <xf numFmtId="0" fontId="15" fillId="5" borderId="1" xfId="0" applyFont="1" applyFill="1" applyBorder="1" applyAlignment="1" applyProtection="1">
      <alignment horizontal="center"/>
      <protection locked="0"/>
    </xf>
    <xf numFmtId="164" fontId="0" fillId="5" borderId="1" xfId="0" applyNumberFormat="1" applyFill="1" applyBorder="1" applyAlignment="1" applyProtection="1">
      <alignment horizontal="center"/>
      <protection locked="0"/>
    </xf>
    <xf numFmtId="0" fontId="15" fillId="5" borderId="1" xfId="0" applyFont="1" applyFill="1" applyBorder="1" applyProtection="1">
      <protection locked="0"/>
    </xf>
    <xf numFmtId="164" fontId="0" fillId="5" borderId="1" xfId="0" applyNumberFormat="1" applyFill="1" applyBorder="1" applyAlignment="1" applyProtection="1">
      <alignment horizontal="center" wrapText="1"/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Alignment="1" applyProtection="1">
      <alignment horizontal="center" wrapText="1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center"/>
      <protection locked="0"/>
    </xf>
    <xf numFmtId="164" fontId="14" fillId="2" borderId="1" xfId="0" applyNumberFormat="1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164" fontId="24" fillId="0" borderId="0" xfId="0" applyNumberFormat="1" applyFont="1" applyAlignment="1" applyProtection="1">
      <alignment horizontal="center"/>
      <protection locked="0"/>
    </xf>
    <xf numFmtId="0" fontId="14" fillId="2" borderId="1" xfId="0" applyFont="1" applyFill="1" applyBorder="1" applyProtection="1"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24" fillId="0" borderId="0" xfId="0" applyNumberFormat="1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/>
      <protection locked="0"/>
    </xf>
    <xf numFmtId="2" fontId="25" fillId="0" borderId="0" xfId="0" applyNumberFormat="1" applyFont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7"/>
  <sheetViews>
    <sheetView tabSelected="1" topLeftCell="A226" zoomScaleNormal="100" workbookViewId="0">
      <selection activeCell="B3" sqref="B3:R239"/>
    </sheetView>
  </sheetViews>
  <sheetFormatPr defaultRowHeight="15"/>
  <cols>
    <col min="1" max="1" width="0.140625" style="49" customWidth="1"/>
    <col min="2" max="2" width="3.140625" style="49" customWidth="1"/>
    <col min="3" max="3" width="29.140625" style="49" customWidth="1"/>
    <col min="4" max="4" width="8" style="35" customWidth="1"/>
    <col min="5" max="5" width="7.28515625" style="49" customWidth="1"/>
    <col min="6" max="6" width="7.42578125" style="35" customWidth="1"/>
    <col min="7" max="7" width="9.85546875" style="35" customWidth="1"/>
    <col min="8" max="8" width="5.85546875" style="49" customWidth="1"/>
    <col min="9" max="9" width="7" style="35" customWidth="1"/>
    <col min="10" max="10" width="8.85546875" style="92" customWidth="1"/>
    <col min="11" max="11" width="6" style="49" customWidth="1"/>
    <col min="12" max="12" width="6.85546875" style="49" customWidth="1"/>
    <col min="13" max="13" width="8.85546875" style="92" customWidth="1"/>
    <col min="14" max="14" width="5.7109375" style="49" customWidth="1"/>
    <col min="15" max="15" width="6.85546875" style="35" customWidth="1"/>
    <col min="16" max="16" width="9" style="92" customWidth="1"/>
    <col min="17" max="17" width="5.140625" style="49" customWidth="1"/>
    <col min="18" max="18" width="6.140625" style="35" customWidth="1"/>
    <col min="19" max="16384" width="9.140625" style="49"/>
  </cols>
  <sheetData>
    <row r="1" spans="1:18" ht="15" hidden="1" customHeight="1">
      <c r="A1" s="119" t="s">
        <v>101</v>
      </c>
      <c r="B1" s="119"/>
      <c r="C1" s="119"/>
      <c r="D1" s="119"/>
      <c r="E1" s="119"/>
      <c r="F1" s="119"/>
    </row>
    <row r="2" spans="1:18" ht="111.75" hidden="1" customHeight="1">
      <c r="A2" s="119"/>
      <c r="B2" s="119"/>
      <c r="C2" s="119"/>
      <c r="D2" s="119"/>
      <c r="E2" s="119"/>
      <c r="F2" s="119"/>
    </row>
    <row r="3" spans="1:18" ht="15.75">
      <c r="C3" s="120" t="s">
        <v>13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8" ht="15.75">
      <c r="C4" s="120" t="s">
        <v>143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8" ht="15.75">
      <c r="C5" s="120" t="s">
        <v>19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</row>
    <row r="6" spans="1:18" ht="15.75">
      <c r="C6" s="108"/>
      <c r="D6" s="115">
        <f>D13+D16</f>
        <v>158118</v>
      </c>
      <c r="E6" s="115">
        <f t="shared" ref="E6:R6" si="0">E13+E16</f>
        <v>242.1</v>
      </c>
      <c r="F6" s="115">
        <f t="shared" si="0"/>
        <v>213.4</v>
      </c>
      <c r="G6" s="116">
        <f t="shared" si="0"/>
        <v>80280.03</v>
      </c>
      <c r="H6" s="115">
        <f t="shared" si="0"/>
        <v>118.99862520590244</v>
      </c>
      <c r="I6" s="115">
        <f t="shared" si="0"/>
        <v>207.2</v>
      </c>
      <c r="J6" s="115">
        <f t="shared" si="0"/>
        <v>106721</v>
      </c>
      <c r="K6" s="115">
        <f t="shared" si="0"/>
        <v>308.63757296625045</v>
      </c>
      <c r="L6" s="115">
        <f t="shared" si="0"/>
        <v>207.4</v>
      </c>
      <c r="M6" s="115">
        <f t="shared" si="0"/>
        <v>93353.5</v>
      </c>
      <c r="N6" s="115">
        <f t="shared" si="0"/>
        <v>176.22674111004736</v>
      </c>
      <c r="O6" s="115">
        <f t="shared" si="0"/>
        <v>207.4</v>
      </c>
      <c r="P6" s="115">
        <f t="shared" si="0"/>
        <v>53499</v>
      </c>
      <c r="Q6" s="115">
        <f t="shared" si="0"/>
        <v>123.13122258622258</v>
      </c>
      <c r="R6" s="115">
        <f t="shared" si="0"/>
        <v>207.6</v>
      </c>
    </row>
    <row r="7" spans="1:18">
      <c r="B7" s="2"/>
      <c r="C7" s="2"/>
    </row>
    <row r="8" spans="1:18" ht="15.75" customHeight="1">
      <c r="B8" s="121"/>
      <c r="C8" s="121" t="s">
        <v>14</v>
      </c>
      <c r="D8" s="117" t="s">
        <v>135</v>
      </c>
      <c r="E8" s="117"/>
      <c r="F8" s="117"/>
      <c r="G8" s="117" t="s">
        <v>136</v>
      </c>
      <c r="H8" s="117"/>
      <c r="I8" s="117"/>
      <c r="J8" s="117" t="s">
        <v>20</v>
      </c>
      <c r="K8" s="117"/>
      <c r="L8" s="117"/>
      <c r="M8" s="117" t="s">
        <v>124</v>
      </c>
      <c r="N8" s="117"/>
      <c r="O8" s="117"/>
      <c r="P8" s="117" t="s">
        <v>137</v>
      </c>
      <c r="Q8" s="117"/>
      <c r="R8" s="117"/>
    </row>
    <row r="9" spans="1:18" ht="45">
      <c r="B9" s="122"/>
      <c r="C9" s="122"/>
      <c r="D9" s="3" t="s">
        <v>6</v>
      </c>
      <c r="E9" s="3" t="s">
        <v>8</v>
      </c>
      <c r="F9" s="3" t="s">
        <v>4</v>
      </c>
      <c r="G9" s="3" t="s">
        <v>6</v>
      </c>
      <c r="H9" s="3" t="s">
        <v>8</v>
      </c>
      <c r="I9" s="3" t="s">
        <v>4</v>
      </c>
      <c r="J9" s="93" t="s">
        <v>6</v>
      </c>
      <c r="K9" s="3" t="s">
        <v>8</v>
      </c>
      <c r="L9" s="3" t="s">
        <v>4</v>
      </c>
      <c r="M9" s="93" t="s">
        <v>6</v>
      </c>
      <c r="N9" s="3" t="s">
        <v>8</v>
      </c>
      <c r="O9" s="3" t="s">
        <v>4</v>
      </c>
      <c r="P9" s="93" t="s">
        <v>6</v>
      </c>
      <c r="Q9" s="3" t="s">
        <v>8</v>
      </c>
      <c r="R9" s="3" t="s">
        <v>4</v>
      </c>
    </row>
    <row r="10" spans="1:18" ht="33.75">
      <c r="B10" s="123"/>
      <c r="C10" s="123"/>
      <c r="D10" s="3" t="s">
        <v>7</v>
      </c>
      <c r="E10" s="3" t="s">
        <v>11</v>
      </c>
      <c r="F10" s="3" t="s">
        <v>5</v>
      </c>
      <c r="G10" s="3" t="s">
        <v>7</v>
      </c>
      <c r="H10" s="3" t="s">
        <v>9</v>
      </c>
      <c r="I10" s="3" t="s">
        <v>5</v>
      </c>
      <c r="J10" s="93" t="s">
        <v>7</v>
      </c>
      <c r="K10" s="3" t="s">
        <v>9</v>
      </c>
      <c r="L10" s="3" t="s">
        <v>5</v>
      </c>
      <c r="M10" s="93" t="s">
        <v>7</v>
      </c>
      <c r="N10" s="3" t="s">
        <v>9</v>
      </c>
      <c r="O10" s="3" t="s">
        <v>5</v>
      </c>
      <c r="P10" s="93" t="s">
        <v>7</v>
      </c>
      <c r="Q10" s="3" t="s">
        <v>9</v>
      </c>
      <c r="R10" s="3" t="s">
        <v>10</v>
      </c>
    </row>
    <row r="11" spans="1:18" ht="72" customHeight="1">
      <c r="B11" s="4" t="s">
        <v>0</v>
      </c>
      <c r="C11" s="5" t="s">
        <v>27</v>
      </c>
      <c r="D11" s="50">
        <f>D20+D34+D40+D108+D117+D125+D132+D139+D152+D156+D160+D163+D166+D169+D172+D178+D196+D212+D226</f>
        <v>158117.9</v>
      </c>
      <c r="E11" s="50">
        <v>132.1</v>
      </c>
      <c r="F11" s="50">
        <v>106.7</v>
      </c>
      <c r="G11" s="113">
        <f>G20+G34+G40+G108+G117+G125+G132+G139+G152+G156+G160+G163+G166+G169+G172+G178+G196+G212+G226</f>
        <v>80280.03</v>
      </c>
      <c r="H11" s="39">
        <f>G11/D11/I11*10000</f>
        <v>49.007972182704464</v>
      </c>
      <c r="I11" s="50">
        <v>103.6</v>
      </c>
      <c r="J11" s="94">
        <f>J20+J40+J108+J117+J125+J132+J139+J156+J160+J163+J166+J169+J172+J178+J196+J212+J226</f>
        <v>106687</v>
      </c>
      <c r="K11" s="39">
        <f>J11/G11/L11*10000</f>
        <v>128.15195049238008</v>
      </c>
      <c r="L11" s="50">
        <v>103.7</v>
      </c>
      <c r="M11" s="100">
        <f>M20+M40+M108+M117+M125+M132+M139+M156+M160+M163+M166+M169+M172+M178+M196+M212+M226</f>
        <v>101969.5</v>
      </c>
      <c r="N11" s="50">
        <f>M11/J11/O11*10000</f>
        <v>92.167971705080319</v>
      </c>
      <c r="O11" s="50">
        <v>103.7</v>
      </c>
      <c r="P11" s="94">
        <f>P20+P40+P108+P117+P125+P132+P139+P156+P160+P163+P166+P169+P172+P178+P196+P212+P226</f>
        <v>115277</v>
      </c>
      <c r="Q11" s="50">
        <f>P11/M11/R11*10000</f>
        <v>108.91182174774939</v>
      </c>
      <c r="R11" s="50">
        <v>103.8</v>
      </c>
    </row>
    <row r="12" spans="1:18" ht="20.25" customHeight="1">
      <c r="B12" s="7"/>
      <c r="C12" s="8" t="s">
        <v>12</v>
      </c>
      <c r="D12" s="88"/>
      <c r="E12" s="101"/>
      <c r="F12" s="89">
        <v>106.7</v>
      </c>
      <c r="G12" s="103"/>
      <c r="H12" s="90" t="e">
        <f t="shared" ref="H12:H75" si="1">G12/D12/I12*10000</f>
        <v>#DIV/0!</v>
      </c>
      <c r="I12" s="89"/>
      <c r="J12" s="104"/>
      <c r="K12" s="90" t="e">
        <f t="shared" ref="K12:K75" si="2">J12/G12/L12*10000</f>
        <v>#DIV/0!</v>
      </c>
      <c r="L12" s="105"/>
      <c r="M12" s="104"/>
      <c r="N12" s="91" t="e">
        <f t="shared" ref="N12:N13" si="3">M12/J12/O12*10000</f>
        <v>#DIV/0!</v>
      </c>
      <c r="O12" s="91">
        <v>103.7</v>
      </c>
      <c r="P12" s="104"/>
      <c r="Q12" s="90" t="e">
        <f t="shared" ref="Q12:Q75" si="4">P12/M12/R12*10000</f>
        <v>#DIV/0!</v>
      </c>
      <c r="R12" s="91">
        <v>103.8</v>
      </c>
    </row>
    <row r="13" spans="1:18" ht="42" customHeight="1">
      <c r="B13" s="7"/>
      <c r="C13" s="55" t="s">
        <v>21</v>
      </c>
      <c r="D13" s="51">
        <f>D33+D39+D107+D116+D124+D131+D138+D151+D155+D159+D162+D165+D168+D171+D177+D195+D211+D225+D231</f>
        <v>123681</v>
      </c>
      <c r="E13" s="51">
        <v>166.5</v>
      </c>
      <c r="F13" s="52">
        <v>106.7</v>
      </c>
      <c r="G13" s="51">
        <f>G33+G39+G107+G116+G124+G131+G138+G151+G155+G159+G162+G165+G168+G171+G177+G195+G211+G225+G231</f>
        <v>52421</v>
      </c>
      <c r="H13" s="53">
        <f t="shared" si="1"/>
        <v>40.911231999596431</v>
      </c>
      <c r="I13" s="53">
        <v>103.6</v>
      </c>
      <c r="J13" s="94">
        <f>J33+J39+J107+J116+J124+J131+J138+J151+J155+J159+J162+J165+J168+J171+J177+J195+J211+J225+J231</f>
        <v>37469</v>
      </c>
      <c r="K13" s="53">
        <f t="shared" si="2"/>
        <v>68.9267886174203</v>
      </c>
      <c r="L13" s="50">
        <v>103.7</v>
      </c>
      <c r="M13" s="94">
        <f>M33+M39+M107+M116+M124+M131+M138+M151+M155+M159+M162+M165+M168+M171+M177+M195+M211+M225+M231</f>
        <v>39142.5</v>
      </c>
      <c r="N13" s="50">
        <f t="shared" si="3"/>
        <v>100.73901529089184</v>
      </c>
      <c r="O13" s="94">
        <f t="shared" ref="O13:P13" si="5">O33+O39+O107+O116+O124+O131+O138+O151+O155+O159+O162+O165+O168+O171+O177+O195+O211+O225+O231</f>
        <v>103.7</v>
      </c>
      <c r="P13" s="94">
        <f t="shared" si="5"/>
        <v>41012</v>
      </c>
      <c r="Q13" s="53">
        <f t="shared" si="4"/>
        <v>100.94040314876366</v>
      </c>
      <c r="R13" s="50">
        <v>103.8</v>
      </c>
    </row>
    <row r="14" spans="1:18" ht="113.25" customHeight="1">
      <c r="B14" s="7"/>
      <c r="C14" s="59" t="s">
        <v>138</v>
      </c>
      <c r="D14" s="51">
        <f>D11-D15-D17</f>
        <v>143096.9</v>
      </c>
      <c r="E14" s="51">
        <v>128.1</v>
      </c>
      <c r="F14" s="52">
        <v>106.7</v>
      </c>
      <c r="G14" s="51">
        <f t="shared" ref="G14:P14" si="6">G11-G15-G17</f>
        <v>77573.53</v>
      </c>
      <c r="H14" s="53">
        <f t="shared" si="1"/>
        <v>52.326727350784488</v>
      </c>
      <c r="I14" s="53">
        <v>103.6</v>
      </c>
      <c r="J14" s="94">
        <f t="shared" si="6"/>
        <v>106156</v>
      </c>
      <c r="K14" s="53">
        <f t="shared" si="2"/>
        <v>131.96301663587985</v>
      </c>
      <c r="L14" s="50">
        <v>103.7</v>
      </c>
      <c r="M14" s="94">
        <f t="shared" si="6"/>
        <v>101409.5</v>
      </c>
      <c r="N14" s="53">
        <f t="shared" ref="N14:N75" si="7">M14/J14/O14*10000</f>
        <v>92.120299075507688</v>
      </c>
      <c r="O14" s="50">
        <v>103.7</v>
      </c>
      <c r="P14" s="94">
        <f t="shared" si="6"/>
        <v>114667</v>
      </c>
      <c r="Q14" s="53">
        <f t="shared" si="4"/>
        <v>108.93375027351713</v>
      </c>
      <c r="R14" s="50">
        <v>103.8</v>
      </c>
    </row>
    <row r="15" spans="1:18" ht="47.25" customHeight="1">
      <c r="B15" s="7"/>
      <c r="C15" s="55" t="s">
        <v>139</v>
      </c>
      <c r="D15" s="88"/>
      <c r="E15" s="88"/>
      <c r="F15" s="89">
        <v>106.7</v>
      </c>
      <c r="G15" s="88"/>
      <c r="H15" s="90" t="e">
        <f t="shared" si="1"/>
        <v>#DIV/0!</v>
      </c>
      <c r="I15" s="90">
        <v>103.6</v>
      </c>
      <c r="J15" s="96"/>
      <c r="K15" s="90" t="e">
        <f t="shared" si="2"/>
        <v>#DIV/0!</v>
      </c>
      <c r="L15" s="91">
        <v>103.7</v>
      </c>
      <c r="M15" s="96"/>
      <c r="N15" s="90" t="e">
        <f t="shared" si="7"/>
        <v>#DIV/0!</v>
      </c>
      <c r="O15" s="91">
        <v>103.7</v>
      </c>
      <c r="P15" s="96"/>
      <c r="Q15" s="90" t="e">
        <f t="shared" si="4"/>
        <v>#DIV/0!</v>
      </c>
      <c r="R15" s="91">
        <v>103.8</v>
      </c>
    </row>
    <row r="16" spans="1:18" ht="27.75" customHeight="1">
      <c r="B16" s="7"/>
      <c r="C16" s="5" t="s">
        <v>125</v>
      </c>
      <c r="D16" s="50">
        <f>D17+D18+D19</f>
        <v>34437</v>
      </c>
      <c r="E16" s="36">
        <v>75.599999999999994</v>
      </c>
      <c r="F16" s="37">
        <v>106.7</v>
      </c>
      <c r="G16" s="37">
        <f>G17+G18+G19</f>
        <v>27859.030000000002</v>
      </c>
      <c r="H16" s="50">
        <f t="shared" si="1"/>
        <v>78.087393206306018</v>
      </c>
      <c r="I16" s="37">
        <v>103.6</v>
      </c>
      <c r="J16" s="95">
        <f>J17+J18+J19</f>
        <v>69252</v>
      </c>
      <c r="K16" s="50">
        <f t="shared" si="2"/>
        <v>239.71078434883012</v>
      </c>
      <c r="L16" s="50">
        <v>103.7</v>
      </c>
      <c r="M16" s="95">
        <f>M17+M18+M19</f>
        <v>54211</v>
      </c>
      <c r="N16" s="50">
        <f t="shared" si="7"/>
        <v>75.487725819155514</v>
      </c>
      <c r="O16" s="50">
        <v>103.7</v>
      </c>
      <c r="P16" s="95">
        <f>P17+P18+P19</f>
        <v>12487</v>
      </c>
      <c r="Q16" s="50">
        <f t="shared" si="4"/>
        <v>22.190819437458909</v>
      </c>
      <c r="R16" s="50">
        <v>103.8</v>
      </c>
    </row>
    <row r="17" spans="2:23" ht="18.75" customHeight="1">
      <c r="B17" s="7"/>
      <c r="C17" s="42" t="s">
        <v>128</v>
      </c>
      <c r="D17" s="53">
        <v>15021</v>
      </c>
      <c r="E17" s="56">
        <v>1535.1</v>
      </c>
      <c r="F17" s="52">
        <v>106.7</v>
      </c>
      <c r="G17" s="52">
        <v>2706.5</v>
      </c>
      <c r="H17" s="53">
        <f t="shared" si="1"/>
        <v>17.391996121774433</v>
      </c>
      <c r="I17" s="52">
        <v>103.6</v>
      </c>
      <c r="J17" s="95">
        <v>531</v>
      </c>
      <c r="K17" s="53">
        <f t="shared" si="2"/>
        <v>18.919416291470174</v>
      </c>
      <c r="L17" s="50">
        <v>103.7</v>
      </c>
      <c r="M17" s="95">
        <v>560</v>
      </c>
      <c r="N17" s="53">
        <f t="shared" si="7"/>
        <v>101.69854734521388</v>
      </c>
      <c r="O17" s="50">
        <v>103.7</v>
      </c>
      <c r="P17" s="95">
        <v>610</v>
      </c>
      <c r="Q17" s="53">
        <f t="shared" si="4"/>
        <v>104.94082025873934</v>
      </c>
      <c r="R17" s="50">
        <v>103.8</v>
      </c>
    </row>
    <row r="18" spans="2:23" ht="18.75" customHeight="1">
      <c r="B18" s="7"/>
      <c r="C18" s="43" t="s">
        <v>126</v>
      </c>
      <c r="D18" s="53">
        <v>16580</v>
      </c>
      <c r="E18" s="56">
        <v>44.9</v>
      </c>
      <c r="F18" s="52">
        <v>106.7</v>
      </c>
      <c r="G18" s="52">
        <v>22113.4</v>
      </c>
      <c r="H18" s="53">
        <f t="shared" si="1"/>
        <v>128.73932867901507</v>
      </c>
      <c r="I18" s="52">
        <v>103.6</v>
      </c>
      <c r="J18" s="95">
        <v>65411</v>
      </c>
      <c r="K18" s="53">
        <f t="shared" si="2"/>
        <v>285.24399509954731</v>
      </c>
      <c r="L18" s="50">
        <v>103.7</v>
      </c>
      <c r="M18" s="95">
        <v>50536</v>
      </c>
      <c r="N18" s="53">
        <f t="shared" si="7"/>
        <v>74.502581090736001</v>
      </c>
      <c r="O18" s="50">
        <v>103.7</v>
      </c>
      <c r="P18" s="95">
        <v>9857</v>
      </c>
      <c r="Q18" s="53">
        <f t="shared" si="4"/>
        <v>18.790854906309946</v>
      </c>
      <c r="R18" s="50">
        <v>103.8</v>
      </c>
    </row>
    <row r="19" spans="2:23" ht="18" customHeight="1">
      <c r="B19" s="11"/>
      <c r="C19" s="44" t="s">
        <v>127</v>
      </c>
      <c r="D19" s="51">
        <v>2836</v>
      </c>
      <c r="E19" s="9">
        <v>37.1</v>
      </c>
      <c r="F19" s="52">
        <v>106.7</v>
      </c>
      <c r="G19" s="107">
        <v>3039.13</v>
      </c>
      <c r="H19" s="53">
        <f t="shared" si="1"/>
        <v>103.43875761717794</v>
      </c>
      <c r="I19" s="52">
        <v>103.6</v>
      </c>
      <c r="J19" s="95">
        <v>3310</v>
      </c>
      <c r="K19" s="53">
        <f t="shared" si="2"/>
        <v>105.02675800982365</v>
      </c>
      <c r="L19" s="50">
        <v>103.7</v>
      </c>
      <c r="M19" s="95">
        <v>3115</v>
      </c>
      <c r="N19" s="53">
        <f t="shared" si="7"/>
        <v>90.750975245231572</v>
      </c>
      <c r="O19" s="50">
        <v>103.7</v>
      </c>
      <c r="P19" s="95">
        <v>2020</v>
      </c>
      <c r="Q19" s="53">
        <f t="shared" si="4"/>
        <v>62.473518341544583</v>
      </c>
      <c r="R19" s="50">
        <v>103.8</v>
      </c>
    </row>
    <row r="20" spans="2:23" ht="42.75" customHeight="1">
      <c r="B20" s="13" t="s">
        <v>96</v>
      </c>
      <c r="C20" s="14" t="s">
        <v>42</v>
      </c>
      <c r="D20" s="50">
        <f>D21+D22+D23+D24+D25+D26+D27+D28+D29+D30+D31+D32</f>
        <v>68417</v>
      </c>
      <c r="E20" s="50">
        <v>200</v>
      </c>
      <c r="F20" s="50">
        <v>106.7</v>
      </c>
      <c r="G20" s="50">
        <f t="shared" ref="G20:P20" si="8">G21+G22+G23+G24+G25+G26+G27+G28+G29+G30+G31+G32</f>
        <v>41421</v>
      </c>
      <c r="H20" s="50">
        <f t="shared" si="1"/>
        <v>58.43819552400754</v>
      </c>
      <c r="I20" s="50">
        <v>103.6</v>
      </c>
      <c r="J20" s="94">
        <f t="shared" si="8"/>
        <v>37469</v>
      </c>
      <c r="K20" s="50">
        <f t="shared" si="2"/>
        <v>87.23138471098693</v>
      </c>
      <c r="L20" s="50">
        <v>103.7</v>
      </c>
      <c r="M20" s="94">
        <f t="shared" si="8"/>
        <v>39142.5</v>
      </c>
      <c r="N20" s="50">
        <f t="shared" si="7"/>
        <v>100.73901529089184</v>
      </c>
      <c r="O20" s="50">
        <v>103.7</v>
      </c>
      <c r="P20" s="94">
        <f t="shared" si="8"/>
        <v>41012</v>
      </c>
      <c r="Q20" s="50">
        <f t="shared" si="4"/>
        <v>100.94040314876366</v>
      </c>
      <c r="R20" s="50">
        <v>103.8</v>
      </c>
    </row>
    <row r="21" spans="2:23" s="15" customFormat="1" ht="18" customHeight="1">
      <c r="B21" s="16"/>
      <c r="C21" s="62" t="s">
        <v>144</v>
      </c>
      <c r="D21" s="63">
        <v>60132</v>
      </c>
      <c r="E21" s="64">
        <v>190.1</v>
      </c>
      <c r="F21" s="52">
        <v>106.7</v>
      </c>
      <c r="G21" s="65">
        <v>32921</v>
      </c>
      <c r="H21" s="53">
        <f t="shared" si="1"/>
        <v>52.845451717932264</v>
      </c>
      <c r="I21" s="52">
        <v>103.6</v>
      </c>
      <c r="J21" s="95">
        <v>34337</v>
      </c>
      <c r="K21" s="53">
        <f t="shared" si="2"/>
        <v>100.57975498283098</v>
      </c>
      <c r="L21" s="50">
        <v>103.7</v>
      </c>
      <c r="M21" s="95">
        <v>35847.5</v>
      </c>
      <c r="N21" s="53">
        <f t="shared" si="7"/>
        <v>100.67410295295069</v>
      </c>
      <c r="O21" s="50">
        <v>103.7</v>
      </c>
      <c r="P21" s="95">
        <v>37512</v>
      </c>
      <c r="Q21" s="53">
        <f t="shared" si="4"/>
        <v>100.81240902071113</v>
      </c>
      <c r="R21" s="50">
        <v>103.8</v>
      </c>
    </row>
    <row r="22" spans="2:23" s="15" customFormat="1" ht="15.75" customHeight="1">
      <c r="B22" s="16"/>
      <c r="C22" s="62" t="s">
        <v>145</v>
      </c>
      <c r="D22" s="63">
        <v>8285</v>
      </c>
      <c r="E22" s="64">
        <v>320.7</v>
      </c>
      <c r="F22" s="52">
        <v>106.7</v>
      </c>
      <c r="G22" s="65">
        <v>3000</v>
      </c>
      <c r="H22" s="53">
        <f t="shared" si="1"/>
        <v>34.951754927614914</v>
      </c>
      <c r="I22" s="52">
        <v>103.6</v>
      </c>
      <c r="J22" s="95">
        <v>3132</v>
      </c>
      <c r="K22" s="53">
        <f t="shared" si="2"/>
        <v>100.67502410800385</v>
      </c>
      <c r="L22" s="50">
        <v>103.7</v>
      </c>
      <c r="M22" s="95">
        <v>3295</v>
      </c>
      <c r="N22" s="53">
        <f t="shared" si="7"/>
        <v>101.45066757310298</v>
      </c>
      <c r="O22" s="50">
        <v>103.7</v>
      </c>
      <c r="P22" s="95">
        <v>3500</v>
      </c>
      <c r="Q22" s="53">
        <f t="shared" si="4"/>
        <v>102.33289768756889</v>
      </c>
      <c r="R22" s="50">
        <v>103.8</v>
      </c>
    </row>
    <row r="23" spans="2:23" s="15" customFormat="1" ht="15.75" customHeight="1">
      <c r="B23" s="16"/>
      <c r="C23" s="18" t="s">
        <v>175</v>
      </c>
      <c r="D23" s="53"/>
      <c r="E23" s="56"/>
      <c r="F23" s="52">
        <v>106.7</v>
      </c>
      <c r="G23" s="52">
        <v>5500</v>
      </c>
      <c r="H23" s="53" t="e">
        <f t="shared" si="1"/>
        <v>#DIV/0!</v>
      </c>
      <c r="I23" s="52"/>
      <c r="J23" s="95"/>
      <c r="K23" s="53" t="e">
        <f t="shared" si="2"/>
        <v>#DIV/0!</v>
      </c>
      <c r="L23" s="54"/>
      <c r="M23" s="95"/>
      <c r="N23" s="53" t="e">
        <f t="shared" si="7"/>
        <v>#DIV/0!</v>
      </c>
      <c r="O23" s="52"/>
      <c r="P23" s="95"/>
      <c r="Q23" s="53" t="e">
        <f t="shared" si="4"/>
        <v>#DIV/0!</v>
      </c>
      <c r="R23" s="52"/>
      <c r="W23" s="15" t="s">
        <v>133</v>
      </c>
    </row>
    <row r="24" spans="2:23" s="15" customFormat="1" ht="27" hidden="1" customHeight="1">
      <c r="B24" s="16"/>
      <c r="C24" s="18"/>
      <c r="D24" s="53"/>
      <c r="E24" s="56"/>
      <c r="F24" s="52">
        <v>106.7</v>
      </c>
      <c r="G24" s="52"/>
      <c r="H24" s="53" t="e">
        <f t="shared" si="1"/>
        <v>#DIV/0!</v>
      </c>
      <c r="I24" s="52"/>
      <c r="J24" s="95"/>
      <c r="K24" s="53" t="e">
        <f t="shared" si="2"/>
        <v>#DIV/0!</v>
      </c>
      <c r="L24" s="54"/>
      <c r="M24" s="95"/>
      <c r="N24" s="53" t="e">
        <f t="shared" si="7"/>
        <v>#DIV/0!</v>
      </c>
      <c r="O24" s="52"/>
      <c r="P24" s="95"/>
      <c r="Q24" s="53" t="e">
        <f t="shared" si="4"/>
        <v>#DIV/0!</v>
      </c>
      <c r="R24" s="52"/>
    </row>
    <row r="25" spans="2:23" s="15" customFormat="1" ht="27" hidden="1" customHeight="1">
      <c r="B25" s="16"/>
      <c r="C25" s="18"/>
      <c r="D25" s="53"/>
      <c r="E25" s="56"/>
      <c r="F25" s="52">
        <v>106.7</v>
      </c>
      <c r="G25" s="52"/>
      <c r="H25" s="53" t="e">
        <f t="shared" si="1"/>
        <v>#DIV/0!</v>
      </c>
      <c r="I25" s="52"/>
      <c r="J25" s="95"/>
      <c r="K25" s="53" t="e">
        <f t="shared" si="2"/>
        <v>#DIV/0!</v>
      </c>
      <c r="L25" s="54"/>
      <c r="M25" s="95"/>
      <c r="N25" s="53" t="e">
        <f t="shared" si="7"/>
        <v>#DIV/0!</v>
      </c>
      <c r="O25" s="52"/>
      <c r="P25" s="95"/>
      <c r="Q25" s="53" t="e">
        <f t="shared" si="4"/>
        <v>#DIV/0!</v>
      </c>
      <c r="R25" s="52"/>
    </row>
    <row r="26" spans="2:23" s="15" customFormat="1" ht="27" hidden="1" customHeight="1">
      <c r="B26" s="16"/>
      <c r="C26" s="18"/>
      <c r="D26" s="53"/>
      <c r="E26" s="56"/>
      <c r="F26" s="52">
        <v>106.7</v>
      </c>
      <c r="G26" s="52"/>
      <c r="H26" s="53" t="e">
        <f t="shared" si="1"/>
        <v>#DIV/0!</v>
      </c>
      <c r="I26" s="52"/>
      <c r="J26" s="95"/>
      <c r="K26" s="53" t="e">
        <f t="shared" si="2"/>
        <v>#DIV/0!</v>
      </c>
      <c r="L26" s="54"/>
      <c r="M26" s="95"/>
      <c r="N26" s="53" t="e">
        <f t="shared" si="7"/>
        <v>#DIV/0!</v>
      </c>
      <c r="O26" s="52"/>
      <c r="P26" s="95"/>
      <c r="Q26" s="53" t="e">
        <f t="shared" si="4"/>
        <v>#DIV/0!</v>
      </c>
      <c r="R26" s="52"/>
    </row>
    <row r="27" spans="2:23" s="15" customFormat="1" ht="27" hidden="1" customHeight="1">
      <c r="B27" s="16"/>
      <c r="C27" s="18"/>
      <c r="D27" s="53"/>
      <c r="E27" s="56"/>
      <c r="F27" s="52">
        <v>106.7</v>
      </c>
      <c r="G27" s="52"/>
      <c r="H27" s="53" t="e">
        <f t="shared" si="1"/>
        <v>#DIV/0!</v>
      </c>
      <c r="I27" s="52"/>
      <c r="J27" s="95"/>
      <c r="K27" s="53" t="e">
        <f t="shared" si="2"/>
        <v>#DIV/0!</v>
      </c>
      <c r="L27" s="54"/>
      <c r="M27" s="95"/>
      <c r="N27" s="53" t="e">
        <f t="shared" si="7"/>
        <v>#DIV/0!</v>
      </c>
      <c r="O27" s="52"/>
      <c r="P27" s="95"/>
      <c r="Q27" s="53" t="e">
        <f t="shared" si="4"/>
        <v>#DIV/0!</v>
      </c>
      <c r="R27" s="52"/>
    </row>
    <row r="28" spans="2:23" s="15" customFormat="1" ht="27" hidden="1" customHeight="1">
      <c r="B28" s="16"/>
      <c r="C28" s="18"/>
      <c r="D28" s="53"/>
      <c r="E28" s="56"/>
      <c r="F28" s="52">
        <v>106.7</v>
      </c>
      <c r="G28" s="52"/>
      <c r="H28" s="53" t="e">
        <f t="shared" si="1"/>
        <v>#DIV/0!</v>
      </c>
      <c r="I28" s="52"/>
      <c r="J28" s="95"/>
      <c r="K28" s="53" t="e">
        <f t="shared" si="2"/>
        <v>#DIV/0!</v>
      </c>
      <c r="L28" s="54"/>
      <c r="M28" s="95"/>
      <c r="N28" s="53" t="e">
        <f t="shared" si="7"/>
        <v>#DIV/0!</v>
      </c>
      <c r="O28" s="52"/>
      <c r="P28" s="95"/>
      <c r="Q28" s="53" t="e">
        <f t="shared" si="4"/>
        <v>#DIV/0!</v>
      </c>
      <c r="R28" s="52"/>
    </row>
    <row r="29" spans="2:23" s="15" customFormat="1" ht="27" hidden="1" customHeight="1">
      <c r="B29" s="16"/>
      <c r="C29" s="18"/>
      <c r="D29" s="53"/>
      <c r="E29" s="56"/>
      <c r="F29" s="52">
        <v>106.7</v>
      </c>
      <c r="G29" s="52"/>
      <c r="H29" s="53" t="e">
        <f t="shared" si="1"/>
        <v>#DIV/0!</v>
      </c>
      <c r="I29" s="52"/>
      <c r="J29" s="95"/>
      <c r="K29" s="53" t="e">
        <f t="shared" si="2"/>
        <v>#DIV/0!</v>
      </c>
      <c r="L29" s="54"/>
      <c r="M29" s="95"/>
      <c r="N29" s="53" t="e">
        <f t="shared" si="7"/>
        <v>#DIV/0!</v>
      </c>
      <c r="O29" s="52"/>
      <c r="P29" s="95"/>
      <c r="Q29" s="53" t="e">
        <f t="shared" si="4"/>
        <v>#DIV/0!</v>
      </c>
      <c r="R29" s="52"/>
    </row>
    <row r="30" spans="2:23" s="15" customFormat="1" ht="27" hidden="1" customHeight="1">
      <c r="B30" s="16"/>
      <c r="C30" s="18"/>
      <c r="D30" s="53"/>
      <c r="E30" s="56"/>
      <c r="F30" s="52">
        <v>106.7</v>
      </c>
      <c r="G30" s="52"/>
      <c r="H30" s="53" t="e">
        <f t="shared" si="1"/>
        <v>#DIV/0!</v>
      </c>
      <c r="I30" s="52"/>
      <c r="J30" s="95"/>
      <c r="K30" s="53" t="e">
        <f t="shared" si="2"/>
        <v>#DIV/0!</v>
      </c>
      <c r="L30" s="54"/>
      <c r="M30" s="95"/>
      <c r="N30" s="53" t="e">
        <f t="shared" si="7"/>
        <v>#DIV/0!</v>
      </c>
      <c r="O30" s="52"/>
      <c r="P30" s="95"/>
      <c r="Q30" s="53" t="e">
        <f t="shared" si="4"/>
        <v>#DIV/0!</v>
      </c>
      <c r="R30" s="52"/>
    </row>
    <row r="31" spans="2:23" s="15" customFormat="1" ht="27" hidden="1" customHeight="1">
      <c r="B31" s="16"/>
      <c r="C31" s="18"/>
      <c r="D31" s="53"/>
      <c r="E31" s="56"/>
      <c r="F31" s="52">
        <v>106.7</v>
      </c>
      <c r="G31" s="52"/>
      <c r="H31" s="53" t="e">
        <f t="shared" si="1"/>
        <v>#DIV/0!</v>
      </c>
      <c r="I31" s="52"/>
      <c r="J31" s="95"/>
      <c r="K31" s="53" t="e">
        <f t="shared" si="2"/>
        <v>#DIV/0!</v>
      </c>
      <c r="L31" s="54"/>
      <c r="M31" s="95"/>
      <c r="N31" s="53" t="e">
        <f t="shared" si="7"/>
        <v>#DIV/0!</v>
      </c>
      <c r="O31" s="52"/>
      <c r="P31" s="95"/>
      <c r="Q31" s="53" t="e">
        <f t="shared" si="4"/>
        <v>#DIV/0!</v>
      </c>
      <c r="R31" s="52"/>
    </row>
    <row r="32" spans="2:23" ht="26.25" hidden="1" customHeight="1">
      <c r="B32" s="16"/>
      <c r="C32" s="19"/>
      <c r="D32" s="51"/>
      <c r="E32" s="9"/>
      <c r="F32" s="52">
        <v>106.7</v>
      </c>
      <c r="G32" s="60"/>
      <c r="H32" s="53" t="e">
        <f t="shared" si="1"/>
        <v>#DIV/0!</v>
      </c>
      <c r="I32" s="52"/>
      <c r="J32" s="95"/>
      <c r="K32" s="53" t="e">
        <f t="shared" si="2"/>
        <v>#DIV/0!</v>
      </c>
      <c r="L32" s="54"/>
      <c r="M32" s="95"/>
      <c r="N32" s="53" t="e">
        <f t="shared" si="7"/>
        <v>#DIV/0!</v>
      </c>
      <c r="O32" s="52"/>
      <c r="P32" s="95"/>
      <c r="Q32" s="53" t="e">
        <f t="shared" si="4"/>
        <v>#DIV/0!</v>
      </c>
      <c r="R32" s="52"/>
    </row>
    <row r="33" spans="2:18" s="15" customFormat="1" ht="25.5" customHeight="1">
      <c r="B33" s="16" t="s">
        <v>22</v>
      </c>
      <c r="C33" s="57" t="s">
        <v>23</v>
      </c>
      <c r="D33" s="53">
        <v>68417</v>
      </c>
      <c r="E33" s="56">
        <v>200</v>
      </c>
      <c r="F33" s="52">
        <v>106.7</v>
      </c>
      <c r="G33" s="52">
        <v>41421</v>
      </c>
      <c r="H33" s="53">
        <f t="shared" si="1"/>
        <v>58.43819552400754</v>
      </c>
      <c r="I33" s="52">
        <v>103.6</v>
      </c>
      <c r="J33" s="95">
        <v>37469</v>
      </c>
      <c r="K33" s="53">
        <f t="shared" si="2"/>
        <v>87.23138471098693</v>
      </c>
      <c r="L33" s="50">
        <v>103.7</v>
      </c>
      <c r="M33" s="95">
        <v>39142.5</v>
      </c>
      <c r="N33" s="53">
        <f t="shared" si="7"/>
        <v>100.73901529089184</v>
      </c>
      <c r="O33" s="50">
        <v>103.7</v>
      </c>
      <c r="P33" s="95">
        <v>41012</v>
      </c>
      <c r="Q33" s="53">
        <f t="shared" si="4"/>
        <v>100.94040314876366</v>
      </c>
      <c r="R33" s="50">
        <v>103.8</v>
      </c>
    </row>
    <row r="34" spans="2:18" ht="28.5" hidden="1" customHeight="1">
      <c r="B34" s="20" t="s">
        <v>97</v>
      </c>
      <c r="C34" s="14" t="s">
        <v>41</v>
      </c>
      <c r="D34" s="50">
        <f>D35+D36+D37+D38</f>
        <v>0</v>
      </c>
      <c r="E34" s="50"/>
      <c r="F34" s="50">
        <v>106.7</v>
      </c>
      <c r="G34" s="50">
        <f>G35+G36+G37+G38</f>
        <v>0</v>
      </c>
      <c r="H34" s="50" t="e">
        <f t="shared" si="1"/>
        <v>#DIV/0!</v>
      </c>
      <c r="I34" s="50"/>
      <c r="J34" s="94">
        <f>J35+J36+J37+J38</f>
        <v>0</v>
      </c>
      <c r="K34" s="50" t="e">
        <f t="shared" si="2"/>
        <v>#DIV/0!</v>
      </c>
      <c r="L34" s="41"/>
      <c r="M34" s="94">
        <f>M35+M36+M37+M38</f>
        <v>0</v>
      </c>
      <c r="N34" s="50" t="e">
        <f t="shared" si="7"/>
        <v>#DIV/0!</v>
      </c>
      <c r="O34" s="37"/>
      <c r="P34" s="94">
        <f>P35+P36+P37+P38</f>
        <v>0</v>
      </c>
      <c r="Q34" s="50" t="e">
        <f t="shared" si="4"/>
        <v>#DIV/0!</v>
      </c>
      <c r="R34" s="50"/>
    </row>
    <row r="35" spans="2:18" s="15" customFormat="1" ht="28.5" hidden="1" customHeight="1">
      <c r="B35" s="16"/>
      <c r="C35" s="57"/>
      <c r="D35" s="53"/>
      <c r="E35" s="56"/>
      <c r="F35" s="52">
        <v>106.7</v>
      </c>
      <c r="G35" s="52"/>
      <c r="H35" s="53" t="e">
        <f t="shared" si="1"/>
        <v>#DIV/0!</v>
      </c>
      <c r="I35" s="52"/>
      <c r="J35" s="95"/>
      <c r="K35" s="53" t="e">
        <f t="shared" si="2"/>
        <v>#DIV/0!</v>
      </c>
      <c r="L35" s="54"/>
      <c r="M35" s="95"/>
      <c r="N35" s="53" t="e">
        <f t="shared" si="7"/>
        <v>#DIV/0!</v>
      </c>
      <c r="O35" s="52"/>
      <c r="P35" s="95"/>
      <c r="Q35" s="53" t="e">
        <f t="shared" si="4"/>
        <v>#DIV/0!</v>
      </c>
      <c r="R35" s="52"/>
    </row>
    <row r="36" spans="2:18" s="15" customFormat="1" ht="28.5" hidden="1" customHeight="1">
      <c r="B36" s="16"/>
      <c r="C36" s="57"/>
      <c r="D36" s="53"/>
      <c r="E36" s="56"/>
      <c r="F36" s="52">
        <v>106.7</v>
      </c>
      <c r="G36" s="52"/>
      <c r="H36" s="53" t="e">
        <f t="shared" si="1"/>
        <v>#DIV/0!</v>
      </c>
      <c r="I36" s="52"/>
      <c r="J36" s="95"/>
      <c r="K36" s="53" t="e">
        <f t="shared" si="2"/>
        <v>#DIV/0!</v>
      </c>
      <c r="L36" s="54"/>
      <c r="M36" s="95"/>
      <c r="N36" s="53" t="e">
        <f t="shared" si="7"/>
        <v>#DIV/0!</v>
      </c>
      <c r="O36" s="52"/>
      <c r="P36" s="95"/>
      <c r="Q36" s="53" t="e">
        <f t="shared" si="4"/>
        <v>#DIV/0!</v>
      </c>
      <c r="R36" s="52"/>
    </row>
    <row r="37" spans="2:18" s="15" customFormat="1" ht="28.5" hidden="1" customHeight="1">
      <c r="B37" s="16"/>
      <c r="C37" s="57"/>
      <c r="D37" s="53"/>
      <c r="E37" s="56"/>
      <c r="F37" s="52">
        <v>106.7</v>
      </c>
      <c r="G37" s="52"/>
      <c r="H37" s="53" t="e">
        <f t="shared" si="1"/>
        <v>#DIV/0!</v>
      </c>
      <c r="I37" s="52"/>
      <c r="J37" s="95"/>
      <c r="K37" s="53" t="e">
        <f t="shared" si="2"/>
        <v>#DIV/0!</v>
      </c>
      <c r="L37" s="54"/>
      <c r="M37" s="95"/>
      <c r="N37" s="53" t="e">
        <f t="shared" si="7"/>
        <v>#DIV/0!</v>
      </c>
      <c r="O37" s="52"/>
      <c r="P37" s="95"/>
      <c r="Q37" s="53" t="e">
        <f t="shared" si="4"/>
        <v>#DIV/0!</v>
      </c>
      <c r="R37" s="52"/>
    </row>
    <row r="38" spans="2:18" ht="28.5" hidden="1" customHeight="1">
      <c r="B38" s="16"/>
      <c r="C38" s="57"/>
      <c r="D38" s="53"/>
      <c r="E38" s="56"/>
      <c r="F38" s="52">
        <v>106.7</v>
      </c>
      <c r="G38" s="52"/>
      <c r="H38" s="53" t="e">
        <f t="shared" si="1"/>
        <v>#DIV/0!</v>
      </c>
      <c r="I38" s="52"/>
      <c r="J38" s="95"/>
      <c r="K38" s="53" t="e">
        <f t="shared" si="2"/>
        <v>#DIV/0!</v>
      </c>
      <c r="L38" s="54"/>
      <c r="M38" s="95"/>
      <c r="N38" s="53" t="e">
        <f t="shared" si="7"/>
        <v>#DIV/0!</v>
      </c>
      <c r="O38" s="52"/>
      <c r="P38" s="95"/>
      <c r="Q38" s="53" t="e">
        <f t="shared" si="4"/>
        <v>#DIV/0!</v>
      </c>
      <c r="R38" s="52"/>
    </row>
    <row r="39" spans="2:18" s="15" customFormat="1" ht="28.5" hidden="1" customHeight="1">
      <c r="B39" s="21" t="s">
        <v>24</v>
      </c>
      <c r="C39" s="57" t="s">
        <v>23</v>
      </c>
      <c r="D39" s="53"/>
      <c r="E39" s="56"/>
      <c r="F39" s="52">
        <v>106.7</v>
      </c>
      <c r="G39" s="52"/>
      <c r="H39" s="53" t="e">
        <f t="shared" si="1"/>
        <v>#DIV/0!</v>
      </c>
      <c r="I39" s="52"/>
      <c r="J39" s="95"/>
      <c r="K39" s="53" t="e">
        <f t="shared" si="2"/>
        <v>#DIV/0!</v>
      </c>
      <c r="L39" s="54"/>
      <c r="M39" s="95"/>
      <c r="N39" s="53" t="e">
        <f t="shared" si="7"/>
        <v>#DIV/0!</v>
      </c>
      <c r="O39" s="52"/>
      <c r="P39" s="95"/>
      <c r="Q39" s="53" t="e">
        <f t="shared" si="4"/>
        <v>#DIV/0!</v>
      </c>
      <c r="R39" s="52"/>
    </row>
    <row r="40" spans="2:18" ht="30" customHeight="1">
      <c r="B40" s="20" t="s">
        <v>98</v>
      </c>
      <c r="C40" s="14" t="s">
        <v>40</v>
      </c>
      <c r="D40" s="50">
        <v>2734</v>
      </c>
      <c r="E40" s="50">
        <v>33.1</v>
      </c>
      <c r="F40" s="50">
        <v>106.7</v>
      </c>
      <c r="G40" s="50">
        <f t="shared" ref="G40:P40" si="9">G42+G48+G53+G55+G57+G59+G61+G64+G67+G69+G71+G73+G76+G79+G82+G85+G88+G91+G94+G97+G99+G101+G103+G105</f>
        <v>5500</v>
      </c>
      <c r="H40" s="50">
        <f t="shared" si="1"/>
        <v>194.17996740600987</v>
      </c>
      <c r="I40" s="50">
        <v>103.6</v>
      </c>
      <c r="J40" s="94">
        <f t="shared" si="9"/>
        <v>0</v>
      </c>
      <c r="K40" s="50">
        <f t="shared" si="2"/>
        <v>0</v>
      </c>
      <c r="L40" s="50">
        <v>103.7</v>
      </c>
      <c r="M40" s="94">
        <f t="shared" si="9"/>
        <v>0</v>
      </c>
      <c r="N40" s="50" t="e">
        <f t="shared" si="7"/>
        <v>#DIV/0!</v>
      </c>
      <c r="O40" s="50">
        <v>103.7</v>
      </c>
      <c r="P40" s="94">
        <f t="shared" si="9"/>
        <v>0</v>
      </c>
      <c r="Q40" s="50" t="e">
        <f t="shared" si="4"/>
        <v>#DIV/0!</v>
      </c>
      <c r="R40" s="50">
        <v>103.8</v>
      </c>
    </row>
    <row r="41" spans="2:18" s="15" customFormat="1" ht="14.25" customHeight="1">
      <c r="B41" s="16"/>
      <c r="C41" s="57" t="s">
        <v>26</v>
      </c>
      <c r="D41" s="53"/>
      <c r="E41" s="56"/>
      <c r="F41" s="52"/>
      <c r="G41" s="52"/>
      <c r="H41" s="50"/>
      <c r="I41" s="52"/>
      <c r="J41" s="95"/>
      <c r="K41" s="50"/>
      <c r="L41" s="54"/>
      <c r="M41" s="95"/>
      <c r="N41" s="50"/>
      <c r="O41" s="50">
        <v>103.7</v>
      </c>
      <c r="P41" s="95"/>
      <c r="Q41" s="50"/>
      <c r="R41" s="50">
        <v>103.8</v>
      </c>
    </row>
    <row r="42" spans="2:18" s="15" customFormat="1" ht="18" customHeight="1">
      <c r="B42" s="58" t="s">
        <v>99</v>
      </c>
      <c r="C42" s="57" t="s">
        <v>39</v>
      </c>
      <c r="D42" s="53">
        <f>D43+D44+D45+D46+D47</f>
        <v>2734</v>
      </c>
      <c r="E42" s="53">
        <v>33.1</v>
      </c>
      <c r="F42" s="52">
        <v>106.7</v>
      </c>
      <c r="G42" s="53">
        <f t="shared" ref="G42" si="10">G43+G44+G45+G46+G47</f>
        <v>5500</v>
      </c>
      <c r="H42" s="53">
        <f t="shared" si="1"/>
        <v>194.17996740600987</v>
      </c>
      <c r="I42" s="52">
        <v>103.6</v>
      </c>
      <c r="J42" s="95">
        <f>J43+J44+J45+J46+J47</f>
        <v>0</v>
      </c>
      <c r="K42" s="53">
        <f t="shared" si="2"/>
        <v>0</v>
      </c>
      <c r="L42" s="50">
        <v>103.7</v>
      </c>
      <c r="M42" s="95">
        <f>M43+M44+M45+M46+M47</f>
        <v>0</v>
      </c>
      <c r="N42" s="53" t="e">
        <f t="shared" si="7"/>
        <v>#DIV/0!</v>
      </c>
      <c r="O42" s="50">
        <v>103.7</v>
      </c>
      <c r="P42" s="95">
        <f>P43+P44+P45+P46+P47</f>
        <v>0</v>
      </c>
      <c r="Q42" s="53" t="e">
        <f t="shared" si="4"/>
        <v>#DIV/0!</v>
      </c>
      <c r="R42" s="50">
        <v>103.8</v>
      </c>
    </row>
    <row r="43" spans="2:18" s="15" customFormat="1" ht="18.75" customHeight="1">
      <c r="B43" s="58"/>
      <c r="C43" s="66" t="s">
        <v>146</v>
      </c>
      <c r="D43" s="67">
        <v>2734</v>
      </c>
      <c r="E43" s="68">
        <v>33.1</v>
      </c>
      <c r="F43" s="52">
        <v>106.7</v>
      </c>
      <c r="G43" s="65">
        <v>5500</v>
      </c>
      <c r="H43" s="53">
        <f t="shared" si="1"/>
        <v>194.17996740600987</v>
      </c>
      <c r="I43" s="52">
        <v>103.6</v>
      </c>
      <c r="J43" s="95"/>
      <c r="K43" s="53">
        <f t="shared" si="2"/>
        <v>0</v>
      </c>
      <c r="L43" s="50">
        <v>103.7</v>
      </c>
      <c r="M43" s="95"/>
      <c r="N43" s="53" t="e">
        <f t="shared" si="7"/>
        <v>#DIV/0!</v>
      </c>
      <c r="O43" s="50">
        <v>103.7</v>
      </c>
      <c r="P43" s="95"/>
      <c r="Q43" s="53" t="e">
        <f t="shared" si="4"/>
        <v>#DIV/0!</v>
      </c>
      <c r="R43" s="50">
        <v>103.8</v>
      </c>
    </row>
    <row r="44" spans="2:18" s="15" customFormat="1" ht="30" hidden="1" customHeight="1">
      <c r="B44" s="58"/>
      <c r="C44" s="57"/>
      <c r="D44" s="53"/>
      <c r="E44" s="56"/>
      <c r="F44" s="52">
        <v>106.7</v>
      </c>
      <c r="G44" s="52"/>
      <c r="H44" s="53" t="e">
        <f t="shared" si="1"/>
        <v>#DIV/0!</v>
      </c>
      <c r="I44" s="52"/>
      <c r="J44" s="95"/>
      <c r="K44" s="53" t="e">
        <f t="shared" si="2"/>
        <v>#DIV/0!</v>
      </c>
      <c r="L44" s="54"/>
      <c r="M44" s="95"/>
      <c r="N44" s="53" t="e">
        <f t="shared" si="7"/>
        <v>#DIV/0!</v>
      </c>
      <c r="O44" s="52"/>
      <c r="P44" s="95"/>
      <c r="Q44" s="53" t="e">
        <f t="shared" si="4"/>
        <v>#DIV/0!</v>
      </c>
      <c r="R44" s="52"/>
    </row>
    <row r="45" spans="2:18" s="15" customFormat="1" ht="30" hidden="1" customHeight="1">
      <c r="B45" s="58"/>
      <c r="C45" s="57"/>
      <c r="D45" s="53"/>
      <c r="E45" s="56"/>
      <c r="F45" s="52">
        <v>106.7</v>
      </c>
      <c r="G45" s="52"/>
      <c r="H45" s="53" t="e">
        <f t="shared" si="1"/>
        <v>#DIV/0!</v>
      </c>
      <c r="I45" s="52"/>
      <c r="J45" s="95"/>
      <c r="K45" s="53" t="e">
        <f t="shared" si="2"/>
        <v>#DIV/0!</v>
      </c>
      <c r="L45" s="54"/>
      <c r="M45" s="95"/>
      <c r="N45" s="53" t="e">
        <f t="shared" si="7"/>
        <v>#DIV/0!</v>
      </c>
      <c r="O45" s="52"/>
      <c r="P45" s="95"/>
      <c r="Q45" s="53" t="e">
        <f t="shared" si="4"/>
        <v>#DIV/0!</v>
      </c>
      <c r="R45" s="52"/>
    </row>
    <row r="46" spans="2:18" s="15" customFormat="1" ht="30" hidden="1" customHeight="1">
      <c r="B46" s="58"/>
      <c r="C46" s="57"/>
      <c r="D46" s="53"/>
      <c r="E46" s="56"/>
      <c r="F46" s="52">
        <v>106.7</v>
      </c>
      <c r="G46" s="52"/>
      <c r="H46" s="53" t="e">
        <f t="shared" si="1"/>
        <v>#DIV/0!</v>
      </c>
      <c r="I46" s="52"/>
      <c r="J46" s="95"/>
      <c r="K46" s="53" t="e">
        <f t="shared" si="2"/>
        <v>#DIV/0!</v>
      </c>
      <c r="L46" s="54"/>
      <c r="M46" s="95"/>
      <c r="N46" s="53" t="e">
        <f t="shared" si="7"/>
        <v>#DIV/0!</v>
      </c>
      <c r="O46" s="52"/>
      <c r="P46" s="95"/>
      <c r="Q46" s="53" t="e">
        <f t="shared" si="4"/>
        <v>#DIV/0!</v>
      </c>
      <c r="R46" s="52"/>
    </row>
    <row r="47" spans="2:18" s="15" customFormat="1" ht="30" hidden="1" customHeight="1">
      <c r="B47" s="58"/>
      <c r="C47" s="57"/>
      <c r="D47" s="53"/>
      <c r="E47" s="56"/>
      <c r="F47" s="52">
        <v>106.7</v>
      </c>
      <c r="G47" s="52"/>
      <c r="H47" s="53" t="e">
        <f t="shared" si="1"/>
        <v>#DIV/0!</v>
      </c>
      <c r="I47" s="52"/>
      <c r="J47" s="95"/>
      <c r="K47" s="53" t="e">
        <f t="shared" si="2"/>
        <v>#DIV/0!</v>
      </c>
      <c r="L47" s="54"/>
      <c r="M47" s="95"/>
      <c r="N47" s="53" t="e">
        <f t="shared" si="7"/>
        <v>#DIV/0!</v>
      </c>
      <c r="O47" s="52"/>
      <c r="P47" s="95"/>
      <c r="Q47" s="53" t="e">
        <f t="shared" si="4"/>
        <v>#DIV/0!</v>
      </c>
      <c r="R47" s="52"/>
    </row>
    <row r="48" spans="2:18" s="15" customFormat="1" ht="30" hidden="1" customHeight="1">
      <c r="B48" s="58" t="s">
        <v>25</v>
      </c>
      <c r="C48" s="57" t="s">
        <v>38</v>
      </c>
      <c r="D48" s="53">
        <f>D49+D50+D51+D52</f>
        <v>0</v>
      </c>
      <c r="E48" s="53"/>
      <c r="F48" s="52">
        <v>106.7</v>
      </c>
      <c r="G48" s="53">
        <f t="shared" ref="G48" si="11">G49+G50+G51+G52</f>
        <v>0</v>
      </c>
      <c r="H48" s="53" t="e">
        <f t="shared" si="1"/>
        <v>#DIV/0!</v>
      </c>
      <c r="I48" s="52"/>
      <c r="J48" s="95">
        <f>J49+J50+J51+J52</f>
        <v>0</v>
      </c>
      <c r="K48" s="53" t="e">
        <f t="shared" si="2"/>
        <v>#DIV/0!</v>
      </c>
      <c r="L48" s="54"/>
      <c r="M48" s="95">
        <f>M49+M50+M51+M52</f>
        <v>0</v>
      </c>
      <c r="N48" s="53" t="e">
        <f t="shared" si="7"/>
        <v>#DIV/0!</v>
      </c>
      <c r="O48" s="52"/>
      <c r="P48" s="95">
        <f>P49+P50+P51+P52</f>
        <v>0</v>
      </c>
      <c r="Q48" s="53" t="e">
        <f t="shared" si="4"/>
        <v>#DIV/0!</v>
      </c>
      <c r="R48" s="52"/>
    </row>
    <row r="49" spans="2:18" s="15" customFormat="1" ht="30" hidden="1" customHeight="1">
      <c r="B49" s="58"/>
      <c r="C49" s="57"/>
      <c r="D49" s="53"/>
      <c r="E49" s="56"/>
      <c r="F49" s="52">
        <v>106.7</v>
      </c>
      <c r="G49" s="52"/>
      <c r="H49" s="53" t="e">
        <f t="shared" si="1"/>
        <v>#DIV/0!</v>
      </c>
      <c r="I49" s="52"/>
      <c r="J49" s="95"/>
      <c r="K49" s="53" t="e">
        <f t="shared" si="2"/>
        <v>#DIV/0!</v>
      </c>
      <c r="L49" s="54"/>
      <c r="M49" s="95"/>
      <c r="N49" s="53" t="e">
        <f t="shared" si="7"/>
        <v>#DIV/0!</v>
      </c>
      <c r="O49" s="52"/>
      <c r="P49" s="95"/>
      <c r="Q49" s="53" t="e">
        <f t="shared" si="4"/>
        <v>#DIV/0!</v>
      </c>
      <c r="R49" s="52"/>
    </row>
    <row r="50" spans="2:18" s="15" customFormat="1" ht="30" hidden="1" customHeight="1">
      <c r="B50" s="58"/>
      <c r="C50" s="57"/>
      <c r="D50" s="53"/>
      <c r="E50" s="56"/>
      <c r="F50" s="52">
        <v>106.7</v>
      </c>
      <c r="G50" s="52"/>
      <c r="H50" s="53" t="e">
        <f t="shared" si="1"/>
        <v>#DIV/0!</v>
      </c>
      <c r="I50" s="52"/>
      <c r="J50" s="95"/>
      <c r="K50" s="53" t="e">
        <f t="shared" si="2"/>
        <v>#DIV/0!</v>
      </c>
      <c r="L50" s="54"/>
      <c r="M50" s="95"/>
      <c r="N50" s="53" t="e">
        <f t="shared" si="7"/>
        <v>#DIV/0!</v>
      </c>
      <c r="O50" s="52"/>
      <c r="P50" s="95"/>
      <c r="Q50" s="53" t="e">
        <f t="shared" si="4"/>
        <v>#DIV/0!</v>
      </c>
      <c r="R50" s="52"/>
    </row>
    <row r="51" spans="2:18" s="15" customFormat="1" ht="30" hidden="1" customHeight="1">
      <c r="B51" s="58"/>
      <c r="C51" s="57"/>
      <c r="D51" s="53"/>
      <c r="E51" s="56"/>
      <c r="F51" s="52">
        <v>106.7</v>
      </c>
      <c r="G51" s="52"/>
      <c r="H51" s="53" t="e">
        <f t="shared" si="1"/>
        <v>#DIV/0!</v>
      </c>
      <c r="I51" s="52"/>
      <c r="J51" s="95"/>
      <c r="K51" s="53" t="e">
        <f t="shared" si="2"/>
        <v>#DIV/0!</v>
      </c>
      <c r="L51" s="54"/>
      <c r="M51" s="95"/>
      <c r="N51" s="53" t="e">
        <f t="shared" si="7"/>
        <v>#DIV/0!</v>
      </c>
      <c r="O51" s="52"/>
      <c r="P51" s="95"/>
      <c r="Q51" s="53" t="e">
        <f t="shared" si="4"/>
        <v>#DIV/0!</v>
      </c>
      <c r="R51" s="52"/>
    </row>
    <row r="52" spans="2:18" s="15" customFormat="1" ht="30" hidden="1" customHeight="1">
      <c r="B52" s="58"/>
      <c r="C52" s="57"/>
      <c r="D52" s="53"/>
      <c r="E52" s="56"/>
      <c r="F52" s="52">
        <v>106.7</v>
      </c>
      <c r="G52" s="52"/>
      <c r="H52" s="53" t="e">
        <f t="shared" si="1"/>
        <v>#DIV/0!</v>
      </c>
      <c r="I52" s="52"/>
      <c r="J52" s="95"/>
      <c r="K52" s="53" t="e">
        <f t="shared" si="2"/>
        <v>#DIV/0!</v>
      </c>
      <c r="L52" s="54"/>
      <c r="M52" s="95"/>
      <c r="N52" s="53" t="e">
        <f t="shared" si="7"/>
        <v>#DIV/0!</v>
      </c>
      <c r="O52" s="52"/>
      <c r="P52" s="95"/>
      <c r="Q52" s="53" t="e">
        <f t="shared" si="4"/>
        <v>#DIV/0!</v>
      </c>
      <c r="R52" s="52"/>
    </row>
    <row r="53" spans="2:18" s="25" customFormat="1" ht="30" hidden="1" customHeight="1">
      <c r="B53" s="58" t="s">
        <v>29</v>
      </c>
      <c r="C53" s="24" t="s">
        <v>37</v>
      </c>
      <c r="D53" s="53">
        <f>D54</f>
        <v>0</v>
      </c>
      <c r="E53" s="52"/>
      <c r="F53" s="52">
        <v>106.7</v>
      </c>
      <c r="G53" s="52">
        <f>G54</f>
        <v>0</v>
      </c>
      <c r="H53" s="53" t="e">
        <f t="shared" si="1"/>
        <v>#DIV/0!</v>
      </c>
      <c r="I53" s="52"/>
      <c r="J53" s="95">
        <f>J54</f>
        <v>0</v>
      </c>
      <c r="K53" s="53" t="e">
        <f t="shared" si="2"/>
        <v>#DIV/0!</v>
      </c>
      <c r="L53" s="54"/>
      <c r="M53" s="95">
        <f>M54</f>
        <v>0</v>
      </c>
      <c r="N53" s="53" t="e">
        <f t="shared" si="7"/>
        <v>#DIV/0!</v>
      </c>
      <c r="O53" s="52"/>
      <c r="P53" s="95">
        <f>P54</f>
        <v>0</v>
      </c>
      <c r="Q53" s="53" t="e">
        <f t="shared" si="4"/>
        <v>#DIV/0!</v>
      </c>
      <c r="R53" s="52"/>
    </row>
    <row r="54" spans="2:18" s="15" customFormat="1" ht="30" hidden="1" customHeight="1">
      <c r="B54" s="58"/>
      <c r="C54" s="57"/>
      <c r="D54" s="53"/>
      <c r="E54" s="56"/>
      <c r="F54" s="52">
        <v>106.7</v>
      </c>
      <c r="G54" s="52"/>
      <c r="H54" s="53" t="e">
        <f t="shared" si="1"/>
        <v>#DIV/0!</v>
      </c>
      <c r="I54" s="52"/>
      <c r="J54" s="95"/>
      <c r="K54" s="53" t="e">
        <f t="shared" si="2"/>
        <v>#DIV/0!</v>
      </c>
      <c r="L54" s="54"/>
      <c r="M54" s="95"/>
      <c r="N54" s="53" t="e">
        <f t="shared" si="7"/>
        <v>#DIV/0!</v>
      </c>
      <c r="O54" s="52"/>
      <c r="P54" s="95"/>
      <c r="Q54" s="53" t="e">
        <f t="shared" si="4"/>
        <v>#DIV/0!</v>
      </c>
      <c r="R54" s="52"/>
    </row>
    <row r="55" spans="2:18" s="15" customFormat="1" ht="30" hidden="1" customHeight="1">
      <c r="B55" s="58" t="s">
        <v>100</v>
      </c>
      <c r="C55" s="57" t="s">
        <v>36</v>
      </c>
      <c r="D55" s="53">
        <f>D56</f>
        <v>0</v>
      </c>
      <c r="E55" s="52"/>
      <c r="F55" s="52">
        <v>106.7</v>
      </c>
      <c r="G55" s="52">
        <f>G56</f>
        <v>0</v>
      </c>
      <c r="H55" s="53" t="e">
        <f t="shared" si="1"/>
        <v>#DIV/0!</v>
      </c>
      <c r="I55" s="52"/>
      <c r="J55" s="95">
        <f>J56</f>
        <v>0</v>
      </c>
      <c r="K55" s="53" t="e">
        <f t="shared" si="2"/>
        <v>#DIV/0!</v>
      </c>
      <c r="L55" s="54"/>
      <c r="M55" s="95">
        <f>M56</f>
        <v>0</v>
      </c>
      <c r="N55" s="53" t="e">
        <f t="shared" si="7"/>
        <v>#DIV/0!</v>
      </c>
      <c r="O55" s="52"/>
      <c r="P55" s="95">
        <f>P56</f>
        <v>0</v>
      </c>
      <c r="Q55" s="53" t="e">
        <f t="shared" si="4"/>
        <v>#DIV/0!</v>
      </c>
      <c r="R55" s="52"/>
    </row>
    <row r="56" spans="2:18" s="15" customFormat="1" ht="30" hidden="1" customHeight="1">
      <c r="B56" s="58"/>
      <c r="C56" s="57"/>
      <c r="D56" s="53"/>
      <c r="E56" s="52"/>
      <c r="F56" s="52">
        <v>106.7</v>
      </c>
      <c r="G56" s="52"/>
      <c r="H56" s="53" t="e">
        <f t="shared" si="1"/>
        <v>#DIV/0!</v>
      </c>
      <c r="I56" s="52"/>
      <c r="J56" s="95"/>
      <c r="K56" s="53" t="e">
        <f t="shared" si="2"/>
        <v>#DIV/0!</v>
      </c>
      <c r="L56" s="54"/>
      <c r="M56" s="95"/>
      <c r="N56" s="53" t="e">
        <f t="shared" si="7"/>
        <v>#DIV/0!</v>
      </c>
      <c r="O56" s="52"/>
      <c r="P56" s="95"/>
      <c r="Q56" s="53" t="e">
        <f t="shared" si="4"/>
        <v>#DIV/0!</v>
      </c>
      <c r="R56" s="52"/>
    </row>
    <row r="57" spans="2:18" s="15" customFormat="1" ht="30" hidden="1" customHeight="1">
      <c r="B57" s="58" t="s">
        <v>30</v>
      </c>
      <c r="C57" s="57" t="s">
        <v>35</v>
      </c>
      <c r="D57" s="53">
        <f>D58</f>
        <v>0</v>
      </c>
      <c r="E57" s="52"/>
      <c r="F57" s="52">
        <v>106.7</v>
      </c>
      <c r="G57" s="52">
        <f>G58</f>
        <v>0</v>
      </c>
      <c r="H57" s="53" t="e">
        <f t="shared" si="1"/>
        <v>#DIV/0!</v>
      </c>
      <c r="I57" s="52"/>
      <c r="J57" s="95">
        <f>J58</f>
        <v>0</v>
      </c>
      <c r="K57" s="53" t="e">
        <f t="shared" si="2"/>
        <v>#DIV/0!</v>
      </c>
      <c r="L57" s="54"/>
      <c r="M57" s="95">
        <f>M58</f>
        <v>0</v>
      </c>
      <c r="N57" s="53" t="e">
        <f t="shared" si="7"/>
        <v>#DIV/0!</v>
      </c>
      <c r="O57" s="52"/>
      <c r="P57" s="95">
        <f>P58</f>
        <v>0</v>
      </c>
      <c r="Q57" s="53" t="e">
        <f t="shared" si="4"/>
        <v>#DIV/0!</v>
      </c>
      <c r="R57" s="52"/>
    </row>
    <row r="58" spans="2:18" s="15" customFormat="1" ht="30" hidden="1" customHeight="1">
      <c r="B58" s="58"/>
      <c r="C58" s="57"/>
      <c r="D58" s="53"/>
      <c r="E58" s="52"/>
      <c r="F58" s="52">
        <v>106.7</v>
      </c>
      <c r="G58" s="52"/>
      <c r="H58" s="53" t="e">
        <f t="shared" si="1"/>
        <v>#DIV/0!</v>
      </c>
      <c r="I58" s="52"/>
      <c r="J58" s="95"/>
      <c r="K58" s="53" t="e">
        <f t="shared" si="2"/>
        <v>#DIV/0!</v>
      </c>
      <c r="L58" s="54"/>
      <c r="M58" s="95"/>
      <c r="N58" s="53" t="e">
        <f t="shared" si="7"/>
        <v>#DIV/0!</v>
      </c>
      <c r="O58" s="52"/>
      <c r="P58" s="95"/>
      <c r="Q58" s="53" t="e">
        <f t="shared" si="4"/>
        <v>#DIV/0!</v>
      </c>
      <c r="R58" s="52"/>
    </row>
    <row r="59" spans="2:18" s="15" customFormat="1" ht="30" hidden="1" customHeight="1">
      <c r="B59" s="26" t="s">
        <v>102</v>
      </c>
      <c r="C59" s="57" t="s">
        <v>34</v>
      </c>
      <c r="D59" s="53">
        <f>D60</f>
        <v>0</v>
      </c>
      <c r="E59" s="52"/>
      <c r="F59" s="52">
        <v>106.7</v>
      </c>
      <c r="G59" s="52">
        <f>G60</f>
        <v>0</v>
      </c>
      <c r="H59" s="53" t="e">
        <f t="shared" si="1"/>
        <v>#DIV/0!</v>
      </c>
      <c r="I59" s="52"/>
      <c r="J59" s="95">
        <f>J60</f>
        <v>0</v>
      </c>
      <c r="K59" s="53" t="e">
        <f t="shared" si="2"/>
        <v>#DIV/0!</v>
      </c>
      <c r="L59" s="54"/>
      <c r="M59" s="95">
        <f>M60</f>
        <v>0</v>
      </c>
      <c r="N59" s="53" t="e">
        <f t="shared" si="7"/>
        <v>#DIV/0!</v>
      </c>
      <c r="O59" s="52"/>
      <c r="P59" s="95">
        <f>P60</f>
        <v>0</v>
      </c>
      <c r="Q59" s="53" t="e">
        <f t="shared" si="4"/>
        <v>#DIV/0!</v>
      </c>
      <c r="R59" s="52"/>
    </row>
    <row r="60" spans="2:18" s="15" customFormat="1" ht="30" hidden="1" customHeight="1">
      <c r="B60" s="58"/>
      <c r="C60" s="57"/>
      <c r="D60" s="53"/>
      <c r="E60" s="52"/>
      <c r="F60" s="52">
        <v>106.7</v>
      </c>
      <c r="G60" s="52"/>
      <c r="H60" s="53" t="e">
        <f t="shared" si="1"/>
        <v>#DIV/0!</v>
      </c>
      <c r="I60" s="52"/>
      <c r="J60" s="95"/>
      <c r="K60" s="53" t="e">
        <f t="shared" si="2"/>
        <v>#DIV/0!</v>
      </c>
      <c r="L60" s="54"/>
      <c r="M60" s="95"/>
      <c r="N60" s="53" t="e">
        <f t="shared" si="7"/>
        <v>#DIV/0!</v>
      </c>
      <c r="O60" s="52"/>
      <c r="P60" s="95"/>
      <c r="Q60" s="53" t="e">
        <f t="shared" si="4"/>
        <v>#DIV/0!</v>
      </c>
      <c r="R60" s="52"/>
    </row>
    <row r="61" spans="2:18" s="15" customFormat="1" ht="72" hidden="1" customHeight="1">
      <c r="B61" s="58" t="s">
        <v>103</v>
      </c>
      <c r="C61" s="57" t="s">
        <v>31</v>
      </c>
      <c r="D61" s="53">
        <f>D62+D63</f>
        <v>0</v>
      </c>
      <c r="E61" s="52"/>
      <c r="F61" s="52">
        <v>106.7</v>
      </c>
      <c r="G61" s="52">
        <f>G62+G63</f>
        <v>0</v>
      </c>
      <c r="H61" s="53" t="e">
        <f t="shared" si="1"/>
        <v>#DIV/0!</v>
      </c>
      <c r="I61" s="52"/>
      <c r="J61" s="95">
        <f>J62+J63</f>
        <v>0</v>
      </c>
      <c r="K61" s="53" t="e">
        <f t="shared" si="2"/>
        <v>#DIV/0!</v>
      </c>
      <c r="L61" s="54"/>
      <c r="M61" s="95">
        <f>M62+M63</f>
        <v>0</v>
      </c>
      <c r="N61" s="53" t="e">
        <f t="shared" si="7"/>
        <v>#DIV/0!</v>
      </c>
      <c r="O61" s="52"/>
      <c r="P61" s="95">
        <f>P62+P63</f>
        <v>0</v>
      </c>
      <c r="Q61" s="53" t="e">
        <f t="shared" si="4"/>
        <v>#DIV/0!</v>
      </c>
      <c r="R61" s="52"/>
    </row>
    <row r="62" spans="2:18" s="15" customFormat="1" ht="30" hidden="1" customHeight="1">
      <c r="B62" s="58"/>
      <c r="C62" s="57"/>
      <c r="D62" s="53"/>
      <c r="E62" s="52"/>
      <c r="F62" s="52">
        <v>106.7</v>
      </c>
      <c r="G62" s="52"/>
      <c r="H62" s="53" t="e">
        <f t="shared" si="1"/>
        <v>#DIV/0!</v>
      </c>
      <c r="I62" s="52"/>
      <c r="J62" s="95"/>
      <c r="K62" s="53" t="e">
        <f t="shared" si="2"/>
        <v>#DIV/0!</v>
      </c>
      <c r="L62" s="54"/>
      <c r="M62" s="95"/>
      <c r="N62" s="53" t="e">
        <f t="shared" si="7"/>
        <v>#DIV/0!</v>
      </c>
      <c r="O62" s="52"/>
      <c r="P62" s="95"/>
      <c r="Q62" s="53" t="e">
        <f t="shared" si="4"/>
        <v>#DIV/0!</v>
      </c>
      <c r="R62" s="52"/>
    </row>
    <row r="63" spans="2:18" s="15" customFormat="1" ht="30" hidden="1" customHeight="1">
      <c r="B63" s="58"/>
      <c r="C63" s="57"/>
      <c r="D63" s="53"/>
      <c r="E63" s="52"/>
      <c r="F63" s="52">
        <v>106.7</v>
      </c>
      <c r="G63" s="52"/>
      <c r="H63" s="53" t="e">
        <f t="shared" si="1"/>
        <v>#DIV/0!</v>
      </c>
      <c r="I63" s="52"/>
      <c r="J63" s="95"/>
      <c r="K63" s="53" t="e">
        <f t="shared" si="2"/>
        <v>#DIV/0!</v>
      </c>
      <c r="L63" s="54"/>
      <c r="M63" s="95"/>
      <c r="N63" s="53" t="e">
        <f t="shared" si="7"/>
        <v>#DIV/0!</v>
      </c>
      <c r="O63" s="52"/>
      <c r="P63" s="95"/>
      <c r="Q63" s="53" t="e">
        <f t="shared" si="4"/>
        <v>#DIV/0!</v>
      </c>
      <c r="R63" s="52"/>
    </row>
    <row r="64" spans="2:18" s="15" customFormat="1" ht="30" hidden="1" customHeight="1">
      <c r="B64" s="58" t="s">
        <v>104</v>
      </c>
      <c r="C64" s="57" t="s">
        <v>32</v>
      </c>
      <c r="D64" s="53">
        <f>D65+D66</f>
        <v>0</v>
      </c>
      <c r="E64" s="52"/>
      <c r="F64" s="52">
        <v>106.7</v>
      </c>
      <c r="G64" s="52">
        <f>G65+G66</f>
        <v>0</v>
      </c>
      <c r="H64" s="53" t="e">
        <f t="shared" si="1"/>
        <v>#DIV/0!</v>
      </c>
      <c r="I64" s="52"/>
      <c r="J64" s="95">
        <f>J65+J66</f>
        <v>0</v>
      </c>
      <c r="K64" s="53" t="e">
        <f t="shared" si="2"/>
        <v>#DIV/0!</v>
      </c>
      <c r="L64" s="54"/>
      <c r="M64" s="95">
        <f>M65+M66</f>
        <v>0</v>
      </c>
      <c r="N64" s="53" t="e">
        <f t="shared" si="7"/>
        <v>#DIV/0!</v>
      </c>
      <c r="O64" s="52"/>
      <c r="P64" s="95">
        <f>P65+P66</f>
        <v>0</v>
      </c>
      <c r="Q64" s="53" t="e">
        <f t="shared" si="4"/>
        <v>#DIV/0!</v>
      </c>
      <c r="R64" s="52"/>
    </row>
    <row r="65" spans="2:18" s="15" customFormat="1" ht="30" hidden="1" customHeight="1">
      <c r="B65" s="58"/>
      <c r="C65" s="57"/>
      <c r="D65" s="53"/>
      <c r="E65" s="52"/>
      <c r="F65" s="52">
        <v>106.7</v>
      </c>
      <c r="G65" s="52"/>
      <c r="H65" s="53" t="e">
        <f t="shared" si="1"/>
        <v>#DIV/0!</v>
      </c>
      <c r="I65" s="52"/>
      <c r="J65" s="95"/>
      <c r="K65" s="53" t="e">
        <f t="shared" si="2"/>
        <v>#DIV/0!</v>
      </c>
      <c r="L65" s="54"/>
      <c r="M65" s="95"/>
      <c r="N65" s="53" t="e">
        <f t="shared" si="7"/>
        <v>#DIV/0!</v>
      </c>
      <c r="O65" s="52"/>
      <c r="P65" s="95"/>
      <c r="Q65" s="53" t="e">
        <f t="shared" si="4"/>
        <v>#DIV/0!</v>
      </c>
      <c r="R65" s="52"/>
    </row>
    <row r="66" spans="2:18" s="15" customFormat="1" ht="30" hidden="1" customHeight="1">
      <c r="B66" s="58"/>
      <c r="C66" s="57"/>
      <c r="D66" s="53"/>
      <c r="E66" s="52"/>
      <c r="F66" s="52">
        <v>106.7</v>
      </c>
      <c r="G66" s="52"/>
      <c r="H66" s="53" t="e">
        <f t="shared" si="1"/>
        <v>#DIV/0!</v>
      </c>
      <c r="I66" s="52"/>
      <c r="J66" s="95"/>
      <c r="K66" s="53" t="e">
        <f t="shared" si="2"/>
        <v>#DIV/0!</v>
      </c>
      <c r="L66" s="54"/>
      <c r="M66" s="95"/>
      <c r="N66" s="53" t="e">
        <f t="shared" si="7"/>
        <v>#DIV/0!</v>
      </c>
      <c r="O66" s="52"/>
      <c r="P66" s="95"/>
      <c r="Q66" s="53" t="e">
        <f t="shared" si="4"/>
        <v>#DIV/0!</v>
      </c>
      <c r="R66" s="52"/>
    </row>
    <row r="67" spans="2:18" s="15" customFormat="1" ht="41.25" hidden="1" customHeight="1">
      <c r="B67" s="58" t="s">
        <v>105</v>
      </c>
      <c r="C67" s="57" t="s">
        <v>33</v>
      </c>
      <c r="D67" s="53">
        <f>D68</f>
        <v>0</v>
      </c>
      <c r="E67" s="52"/>
      <c r="F67" s="52">
        <v>106.7</v>
      </c>
      <c r="G67" s="52">
        <f>G68</f>
        <v>0</v>
      </c>
      <c r="H67" s="53" t="e">
        <f t="shared" si="1"/>
        <v>#DIV/0!</v>
      </c>
      <c r="I67" s="52"/>
      <c r="J67" s="95">
        <f>J68</f>
        <v>0</v>
      </c>
      <c r="K67" s="53" t="e">
        <f t="shared" si="2"/>
        <v>#DIV/0!</v>
      </c>
      <c r="L67" s="54"/>
      <c r="M67" s="95">
        <f>M68</f>
        <v>0</v>
      </c>
      <c r="N67" s="53" t="e">
        <f t="shared" si="7"/>
        <v>#DIV/0!</v>
      </c>
      <c r="O67" s="52"/>
      <c r="P67" s="95">
        <f>P68</f>
        <v>0</v>
      </c>
      <c r="Q67" s="53" t="e">
        <f t="shared" si="4"/>
        <v>#DIV/0!</v>
      </c>
      <c r="R67" s="52"/>
    </row>
    <row r="68" spans="2:18" s="15" customFormat="1" ht="30" hidden="1" customHeight="1">
      <c r="B68" s="58"/>
      <c r="C68" s="69"/>
      <c r="D68" s="63"/>
      <c r="E68" s="68"/>
      <c r="F68" s="52">
        <v>106.7</v>
      </c>
      <c r="G68" s="65">
        <v>0</v>
      </c>
      <c r="H68" s="53" t="e">
        <f t="shared" si="1"/>
        <v>#DIV/0!</v>
      </c>
      <c r="I68" s="52"/>
      <c r="J68" s="95"/>
      <c r="K68" s="53" t="e">
        <f t="shared" si="2"/>
        <v>#DIV/0!</v>
      </c>
      <c r="L68" s="54"/>
      <c r="M68" s="95"/>
      <c r="N68" s="53" t="e">
        <f t="shared" si="7"/>
        <v>#DIV/0!</v>
      </c>
      <c r="O68" s="52"/>
      <c r="P68" s="95"/>
      <c r="Q68" s="53" t="e">
        <f t="shared" si="4"/>
        <v>#DIV/0!</v>
      </c>
      <c r="R68" s="52"/>
    </row>
    <row r="69" spans="2:18" s="15" customFormat="1" ht="30" hidden="1" customHeight="1">
      <c r="B69" s="58" t="s">
        <v>106</v>
      </c>
      <c r="C69" s="57" t="s">
        <v>43</v>
      </c>
      <c r="D69" s="53">
        <f>D70</f>
        <v>0</v>
      </c>
      <c r="E69" s="53"/>
      <c r="F69" s="52">
        <v>106.7</v>
      </c>
      <c r="G69" s="53">
        <f t="shared" ref="G69" si="12">G70</f>
        <v>0</v>
      </c>
      <c r="H69" s="53" t="e">
        <f t="shared" si="1"/>
        <v>#DIV/0!</v>
      </c>
      <c r="I69" s="52"/>
      <c r="J69" s="95">
        <f>J70</f>
        <v>0</v>
      </c>
      <c r="K69" s="53" t="e">
        <f t="shared" si="2"/>
        <v>#DIV/0!</v>
      </c>
      <c r="L69" s="54"/>
      <c r="M69" s="95">
        <f>M70</f>
        <v>0</v>
      </c>
      <c r="N69" s="53" t="e">
        <f t="shared" si="7"/>
        <v>#DIV/0!</v>
      </c>
      <c r="O69" s="52"/>
      <c r="P69" s="95">
        <f>P70</f>
        <v>0</v>
      </c>
      <c r="Q69" s="53" t="e">
        <f t="shared" si="4"/>
        <v>#DIV/0!</v>
      </c>
      <c r="R69" s="52"/>
    </row>
    <row r="70" spans="2:18" s="15" customFormat="1" ht="30" hidden="1" customHeight="1">
      <c r="B70" s="58"/>
      <c r="C70" s="57"/>
      <c r="D70" s="53"/>
      <c r="E70" s="52"/>
      <c r="F70" s="52">
        <v>106.7</v>
      </c>
      <c r="G70" s="52"/>
      <c r="H70" s="53" t="e">
        <f t="shared" si="1"/>
        <v>#DIV/0!</v>
      </c>
      <c r="I70" s="52"/>
      <c r="J70" s="95"/>
      <c r="K70" s="53" t="e">
        <f t="shared" si="2"/>
        <v>#DIV/0!</v>
      </c>
      <c r="L70" s="54"/>
      <c r="M70" s="95"/>
      <c r="N70" s="53" t="e">
        <f t="shared" si="7"/>
        <v>#DIV/0!</v>
      </c>
      <c r="O70" s="52"/>
      <c r="P70" s="95"/>
      <c r="Q70" s="53" t="e">
        <f t="shared" si="4"/>
        <v>#DIV/0!</v>
      </c>
      <c r="R70" s="52"/>
    </row>
    <row r="71" spans="2:18" s="15" customFormat="1" ht="30" hidden="1" customHeight="1">
      <c r="B71" s="58" t="s">
        <v>107</v>
      </c>
      <c r="C71" s="57" t="s">
        <v>44</v>
      </c>
      <c r="D71" s="53">
        <f>D72</f>
        <v>0</v>
      </c>
      <c r="E71" s="53"/>
      <c r="F71" s="52">
        <v>106.7</v>
      </c>
      <c r="G71" s="53">
        <f t="shared" ref="G71" si="13">G72</f>
        <v>0</v>
      </c>
      <c r="H71" s="53" t="e">
        <f t="shared" si="1"/>
        <v>#DIV/0!</v>
      </c>
      <c r="I71" s="52"/>
      <c r="J71" s="95">
        <f>J72</f>
        <v>0</v>
      </c>
      <c r="K71" s="53" t="e">
        <f t="shared" si="2"/>
        <v>#DIV/0!</v>
      </c>
      <c r="L71" s="54"/>
      <c r="M71" s="95">
        <f>M72</f>
        <v>0</v>
      </c>
      <c r="N71" s="53" t="e">
        <f t="shared" si="7"/>
        <v>#DIV/0!</v>
      </c>
      <c r="O71" s="52"/>
      <c r="P71" s="95">
        <f>P72</f>
        <v>0</v>
      </c>
      <c r="Q71" s="53" t="e">
        <f t="shared" si="4"/>
        <v>#DIV/0!</v>
      </c>
      <c r="R71" s="52"/>
    </row>
    <row r="72" spans="2:18" s="15" customFormat="1" ht="30" hidden="1" customHeight="1">
      <c r="B72" s="58"/>
      <c r="C72" s="57"/>
      <c r="D72" s="53"/>
      <c r="E72" s="52"/>
      <c r="F72" s="52">
        <v>106.7</v>
      </c>
      <c r="G72" s="52"/>
      <c r="H72" s="53" t="e">
        <f t="shared" si="1"/>
        <v>#DIV/0!</v>
      </c>
      <c r="I72" s="52"/>
      <c r="J72" s="95"/>
      <c r="K72" s="53" t="e">
        <f t="shared" si="2"/>
        <v>#DIV/0!</v>
      </c>
      <c r="L72" s="54"/>
      <c r="M72" s="95"/>
      <c r="N72" s="53" t="e">
        <f t="shared" si="7"/>
        <v>#DIV/0!</v>
      </c>
      <c r="O72" s="52"/>
      <c r="P72" s="95"/>
      <c r="Q72" s="53" t="e">
        <f t="shared" si="4"/>
        <v>#DIV/0!</v>
      </c>
      <c r="R72" s="52"/>
    </row>
    <row r="73" spans="2:18" s="15" customFormat="1" ht="60" hidden="1" customHeight="1">
      <c r="B73" s="58" t="s">
        <v>108</v>
      </c>
      <c r="C73" s="57" t="s">
        <v>45</v>
      </c>
      <c r="D73" s="53">
        <f>D74+D75</f>
        <v>0</v>
      </c>
      <c r="E73" s="53"/>
      <c r="F73" s="52">
        <v>106.7</v>
      </c>
      <c r="G73" s="53">
        <f t="shared" ref="G73" si="14">G74+G75</f>
        <v>0</v>
      </c>
      <c r="H73" s="53" t="e">
        <f t="shared" si="1"/>
        <v>#DIV/0!</v>
      </c>
      <c r="I73" s="52"/>
      <c r="J73" s="95">
        <f>J74+J75</f>
        <v>0</v>
      </c>
      <c r="K73" s="53" t="e">
        <f t="shared" si="2"/>
        <v>#DIV/0!</v>
      </c>
      <c r="L73" s="54"/>
      <c r="M73" s="95">
        <f>M74+M75</f>
        <v>0</v>
      </c>
      <c r="N73" s="53" t="e">
        <f t="shared" si="7"/>
        <v>#DIV/0!</v>
      </c>
      <c r="O73" s="52"/>
      <c r="P73" s="95">
        <f>P74+P75</f>
        <v>0</v>
      </c>
      <c r="Q73" s="53" t="e">
        <f t="shared" si="4"/>
        <v>#DIV/0!</v>
      </c>
      <c r="R73" s="52"/>
    </row>
    <row r="74" spans="2:18" s="15" customFormat="1" ht="30" hidden="1" customHeight="1">
      <c r="B74" s="58"/>
      <c r="C74" s="57"/>
      <c r="D74" s="53"/>
      <c r="E74" s="52"/>
      <c r="F74" s="52">
        <v>106.7</v>
      </c>
      <c r="G74" s="52"/>
      <c r="H74" s="53" t="e">
        <f t="shared" si="1"/>
        <v>#DIV/0!</v>
      </c>
      <c r="I74" s="52"/>
      <c r="J74" s="95"/>
      <c r="K74" s="53" t="e">
        <f t="shared" si="2"/>
        <v>#DIV/0!</v>
      </c>
      <c r="L74" s="54"/>
      <c r="M74" s="95"/>
      <c r="N74" s="53" t="e">
        <f t="shared" si="7"/>
        <v>#DIV/0!</v>
      </c>
      <c r="O74" s="52"/>
      <c r="P74" s="95"/>
      <c r="Q74" s="53" t="e">
        <f t="shared" si="4"/>
        <v>#DIV/0!</v>
      </c>
      <c r="R74" s="52"/>
    </row>
    <row r="75" spans="2:18" s="15" customFormat="1" ht="30" hidden="1" customHeight="1">
      <c r="B75" s="58"/>
      <c r="C75" s="57"/>
      <c r="D75" s="53"/>
      <c r="E75" s="52"/>
      <c r="F75" s="52">
        <v>106.7</v>
      </c>
      <c r="G75" s="52"/>
      <c r="H75" s="53" t="e">
        <f t="shared" si="1"/>
        <v>#DIV/0!</v>
      </c>
      <c r="I75" s="52"/>
      <c r="J75" s="95"/>
      <c r="K75" s="53" t="e">
        <f t="shared" si="2"/>
        <v>#DIV/0!</v>
      </c>
      <c r="L75" s="54"/>
      <c r="M75" s="95"/>
      <c r="N75" s="53" t="e">
        <f t="shared" si="7"/>
        <v>#DIV/0!</v>
      </c>
      <c r="O75" s="52"/>
      <c r="P75" s="95"/>
      <c r="Q75" s="53" t="e">
        <f t="shared" si="4"/>
        <v>#DIV/0!</v>
      </c>
      <c r="R75" s="52"/>
    </row>
    <row r="76" spans="2:18" s="15" customFormat="1" ht="30" hidden="1" customHeight="1">
      <c r="B76" s="58" t="s">
        <v>109</v>
      </c>
      <c r="C76" s="57" t="s">
        <v>46</v>
      </c>
      <c r="D76" s="53">
        <f>D77+D78</f>
        <v>0</v>
      </c>
      <c r="E76" s="53"/>
      <c r="F76" s="52">
        <v>106.7</v>
      </c>
      <c r="G76" s="53">
        <f t="shared" ref="G76" si="15">G77+G78</f>
        <v>0</v>
      </c>
      <c r="H76" s="53" t="e">
        <f t="shared" ref="H76:H139" si="16">G76/D76/I76*10000</f>
        <v>#DIV/0!</v>
      </c>
      <c r="I76" s="52"/>
      <c r="J76" s="95">
        <f>J77+J78</f>
        <v>0</v>
      </c>
      <c r="K76" s="53" t="e">
        <f t="shared" ref="K76:K139" si="17">J76/G76/L76*10000</f>
        <v>#DIV/0!</v>
      </c>
      <c r="L76" s="54"/>
      <c r="M76" s="95">
        <f>M77+M78</f>
        <v>0</v>
      </c>
      <c r="N76" s="53" t="e">
        <f t="shared" ref="N76:N139" si="18">M76/J76/O76*10000</f>
        <v>#DIV/0!</v>
      </c>
      <c r="O76" s="52"/>
      <c r="P76" s="95">
        <f>P77+P78</f>
        <v>0</v>
      </c>
      <c r="Q76" s="53" t="e">
        <f t="shared" ref="Q76:Q139" si="19">P76/M76/R76*10000</f>
        <v>#DIV/0!</v>
      </c>
      <c r="R76" s="52"/>
    </row>
    <row r="77" spans="2:18" s="15" customFormat="1" ht="30" hidden="1" customHeight="1">
      <c r="B77" s="58"/>
      <c r="C77" s="57"/>
      <c r="D77" s="53"/>
      <c r="E77" s="52"/>
      <c r="F77" s="52">
        <v>106.7</v>
      </c>
      <c r="G77" s="52"/>
      <c r="H77" s="53" t="e">
        <f t="shared" si="16"/>
        <v>#DIV/0!</v>
      </c>
      <c r="I77" s="52"/>
      <c r="J77" s="95"/>
      <c r="K77" s="53" t="e">
        <f t="shared" si="17"/>
        <v>#DIV/0!</v>
      </c>
      <c r="L77" s="54"/>
      <c r="M77" s="95"/>
      <c r="N77" s="53" t="e">
        <f t="shared" si="18"/>
        <v>#DIV/0!</v>
      </c>
      <c r="O77" s="52"/>
      <c r="P77" s="95"/>
      <c r="Q77" s="53" t="e">
        <f t="shared" si="19"/>
        <v>#DIV/0!</v>
      </c>
      <c r="R77" s="52"/>
    </row>
    <row r="78" spans="2:18" s="15" customFormat="1" ht="30" hidden="1" customHeight="1">
      <c r="B78" s="58"/>
      <c r="C78" s="57"/>
      <c r="D78" s="53"/>
      <c r="E78" s="52"/>
      <c r="F78" s="52">
        <v>106.7</v>
      </c>
      <c r="G78" s="52"/>
      <c r="H78" s="53" t="e">
        <f t="shared" si="16"/>
        <v>#DIV/0!</v>
      </c>
      <c r="I78" s="52"/>
      <c r="J78" s="95"/>
      <c r="K78" s="53" t="e">
        <f t="shared" si="17"/>
        <v>#DIV/0!</v>
      </c>
      <c r="L78" s="54"/>
      <c r="M78" s="95"/>
      <c r="N78" s="53" t="e">
        <f t="shared" si="18"/>
        <v>#DIV/0!</v>
      </c>
      <c r="O78" s="52"/>
      <c r="P78" s="95"/>
      <c r="Q78" s="53" t="e">
        <f t="shared" si="19"/>
        <v>#DIV/0!</v>
      </c>
      <c r="R78" s="52"/>
    </row>
    <row r="79" spans="2:18" s="15" customFormat="1" ht="42.75" hidden="1" customHeight="1">
      <c r="B79" s="58" t="s">
        <v>110</v>
      </c>
      <c r="C79" s="57" t="s">
        <v>47</v>
      </c>
      <c r="D79" s="53">
        <f>D80+D81</f>
        <v>0</v>
      </c>
      <c r="E79" s="53"/>
      <c r="F79" s="52">
        <v>106.7</v>
      </c>
      <c r="G79" s="53">
        <f t="shared" ref="G79" si="20">G80+G81</f>
        <v>0</v>
      </c>
      <c r="H79" s="53" t="e">
        <f t="shared" si="16"/>
        <v>#DIV/0!</v>
      </c>
      <c r="I79" s="52"/>
      <c r="J79" s="95">
        <f>J80+J81</f>
        <v>0</v>
      </c>
      <c r="K79" s="53" t="e">
        <f t="shared" si="17"/>
        <v>#DIV/0!</v>
      </c>
      <c r="L79" s="54"/>
      <c r="M79" s="95">
        <f>M80+M81</f>
        <v>0</v>
      </c>
      <c r="N79" s="53" t="e">
        <f t="shared" si="18"/>
        <v>#DIV/0!</v>
      </c>
      <c r="O79" s="52"/>
      <c r="P79" s="95">
        <f>P80+P81</f>
        <v>0</v>
      </c>
      <c r="Q79" s="53" t="e">
        <f t="shared" si="19"/>
        <v>#DIV/0!</v>
      </c>
      <c r="R79" s="52"/>
    </row>
    <row r="80" spans="2:18" s="15" customFormat="1" ht="30" hidden="1" customHeight="1">
      <c r="B80" s="58"/>
      <c r="C80" s="57"/>
      <c r="D80" s="53"/>
      <c r="E80" s="52"/>
      <c r="F80" s="52">
        <v>106.7</v>
      </c>
      <c r="G80" s="52"/>
      <c r="H80" s="53" t="e">
        <f t="shared" si="16"/>
        <v>#DIV/0!</v>
      </c>
      <c r="I80" s="52"/>
      <c r="J80" s="95"/>
      <c r="K80" s="53" t="e">
        <f t="shared" si="17"/>
        <v>#DIV/0!</v>
      </c>
      <c r="L80" s="54"/>
      <c r="M80" s="95"/>
      <c r="N80" s="53" t="e">
        <f t="shared" si="18"/>
        <v>#DIV/0!</v>
      </c>
      <c r="O80" s="52"/>
      <c r="P80" s="95"/>
      <c r="Q80" s="53" t="e">
        <f t="shared" si="19"/>
        <v>#DIV/0!</v>
      </c>
      <c r="R80" s="52"/>
    </row>
    <row r="81" spans="2:18" s="15" customFormat="1" ht="30" hidden="1" customHeight="1">
      <c r="B81" s="58"/>
      <c r="C81" s="57"/>
      <c r="D81" s="53"/>
      <c r="E81" s="52"/>
      <c r="F81" s="52">
        <v>106.7</v>
      </c>
      <c r="G81" s="52"/>
      <c r="H81" s="53" t="e">
        <f t="shared" si="16"/>
        <v>#DIV/0!</v>
      </c>
      <c r="I81" s="52"/>
      <c r="J81" s="95"/>
      <c r="K81" s="53" t="e">
        <f t="shared" si="17"/>
        <v>#DIV/0!</v>
      </c>
      <c r="L81" s="54"/>
      <c r="M81" s="95"/>
      <c r="N81" s="53" t="e">
        <f t="shared" si="18"/>
        <v>#DIV/0!</v>
      </c>
      <c r="O81" s="52"/>
      <c r="P81" s="95"/>
      <c r="Q81" s="53" t="e">
        <f t="shared" si="19"/>
        <v>#DIV/0!</v>
      </c>
      <c r="R81" s="52"/>
    </row>
    <row r="82" spans="2:18" s="15" customFormat="1" ht="30" hidden="1" customHeight="1">
      <c r="B82" s="58" t="s">
        <v>111</v>
      </c>
      <c r="C82" s="57" t="s">
        <v>130</v>
      </c>
      <c r="D82" s="53">
        <f>D83+D84</f>
        <v>0</v>
      </c>
      <c r="E82" s="52"/>
      <c r="F82" s="52">
        <v>106.7</v>
      </c>
      <c r="G82" s="52">
        <f>G83+G84</f>
        <v>0</v>
      </c>
      <c r="H82" s="53" t="e">
        <f t="shared" si="16"/>
        <v>#DIV/0!</v>
      </c>
      <c r="I82" s="52"/>
      <c r="J82" s="95">
        <f>J83+J84</f>
        <v>0</v>
      </c>
      <c r="K82" s="53" t="e">
        <f t="shared" si="17"/>
        <v>#DIV/0!</v>
      </c>
      <c r="L82" s="54"/>
      <c r="M82" s="95">
        <f>M83+M83</f>
        <v>0</v>
      </c>
      <c r="N82" s="53" t="e">
        <f t="shared" si="18"/>
        <v>#DIV/0!</v>
      </c>
      <c r="O82" s="52"/>
      <c r="P82" s="95">
        <f>P83+P84</f>
        <v>0</v>
      </c>
      <c r="Q82" s="53" t="e">
        <f t="shared" si="19"/>
        <v>#DIV/0!</v>
      </c>
      <c r="R82" s="52"/>
    </row>
    <row r="83" spans="2:18" s="15" customFormat="1" ht="30" hidden="1" customHeight="1">
      <c r="B83" s="58"/>
      <c r="C83" s="57"/>
      <c r="D83" s="53"/>
      <c r="E83" s="52"/>
      <c r="F83" s="52">
        <v>106.7</v>
      </c>
      <c r="G83" s="52"/>
      <c r="H83" s="53" t="e">
        <f t="shared" si="16"/>
        <v>#DIV/0!</v>
      </c>
      <c r="I83" s="52"/>
      <c r="J83" s="95"/>
      <c r="K83" s="53" t="e">
        <f t="shared" si="17"/>
        <v>#DIV/0!</v>
      </c>
      <c r="L83" s="54"/>
      <c r="M83" s="95"/>
      <c r="N83" s="53" t="e">
        <f t="shared" si="18"/>
        <v>#DIV/0!</v>
      </c>
      <c r="O83" s="52"/>
      <c r="P83" s="95"/>
      <c r="Q83" s="53" t="e">
        <f t="shared" si="19"/>
        <v>#DIV/0!</v>
      </c>
      <c r="R83" s="52"/>
    </row>
    <row r="84" spans="2:18" s="15" customFormat="1" ht="30" hidden="1" customHeight="1">
      <c r="B84" s="58"/>
      <c r="C84" s="57"/>
      <c r="D84" s="53"/>
      <c r="E84" s="52"/>
      <c r="F84" s="52">
        <v>106.7</v>
      </c>
      <c r="G84" s="52"/>
      <c r="H84" s="53" t="e">
        <f t="shared" si="16"/>
        <v>#DIV/0!</v>
      </c>
      <c r="I84" s="52"/>
      <c r="J84" s="95"/>
      <c r="K84" s="53" t="e">
        <f t="shared" si="17"/>
        <v>#DIV/0!</v>
      </c>
      <c r="L84" s="54"/>
      <c r="M84" s="95"/>
      <c r="N84" s="53" t="e">
        <f t="shared" si="18"/>
        <v>#DIV/0!</v>
      </c>
      <c r="O84" s="52"/>
      <c r="P84" s="95"/>
      <c r="Q84" s="53" t="e">
        <f t="shared" si="19"/>
        <v>#DIV/0!</v>
      </c>
      <c r="R84" s="52"/>
    </row>
    <row r="85" spans="2:18" s="15" customFormat="1" ht="48.75" hidden="1" customHeight="1">
      <c r="B85" s="58" t="s">
        <v>112</v>
      </c>
      <c r="C85" s="57" t="s">
        <v>131</v>
      </c>
      <c r="D85" s="53">
        <f>D86+D87</f>
        <v>0</v>
      </c>
      <c r="E85" s="52"/>
      <c r="F85" s="52">
        <v>106.7</v>
      </c>
      <c r="G85" s="52">
        <f>G86+G87</f>
        <v>0</v>
      </c>
      <c r="H85" s="53" t="e">
        <f t="shared" si="16"/>
        <v>#DIV/0!</v>
      </c>
      <c r="I85" s="52"/>
      <c r="J85" s="95">
        <f>J86+J87</f>
        <v>0</v>
      </c>
      <c r="K85" s="53" t="e">
        <f t="shared" si="17"/>
        <v>#DIV/0!</v>
      </c>
      <c r="L85" s="54"/>
      <c r="M85" s="95">
        <f>M86+M87</f>
        <v>0</v>
      </c>
      <c r="N85" s="53" t="e">
        <f t="shared" si="18"/>
        <v>#DIV/0!</v>
      </c>
      <c r="O85" s="52"/>
      <c r="P85" s="95">
        <f>P86+P87</f>
        <v>0</v>
      </c>
      <c r="Q85" s="53" t="e">
        <f t="shared" si="19"/>
        <v>#DIV/0!</v>
      </c>
      <c r="R85" s="52"/>
    </row>
    <row r="86" spans="2:18" s="15" customFormat="1" ht="30" hidden="1" customHeight="1">
      <c r="B86" s="58"/>
      <c r="C86" s="57"/>
      <c r="D86" s="53"/>
      <c r="E86" s="52"/>
      <c r="F86" s="52">
        <v>106.7</v>
      </c>
      <c r="G86" s="52"/>
      <c r="H86" s="53" t="e">
        <f t="shared" si="16"/>
        <v>#DIV/0!</v>
      </c>
      <c r="I86" s="52"/>
      <c r="J86" s="95"/>
      <c r="K86" s="53" t="e">
        <f t="shared" si="17"/>
        <v>#DIV/0!</v>
      </c>
      <c r="L86" s="54"/>
      <c r="M86" s="95"/>
      <c r="N86" s="53" t="e">
        <f t="shared" si="18"/>
        <v>#DIV/0!</v>
      </c>
      <c r="O86" s="52"/>
      <c r="P86" s="95"/>
      <c r="Q86" s="53" t="e">
        <f t="shared" si="19"/>
        <v>#DIV/0!</v>
      </c>
      <c r="R86" s="52"/>
    </row>
    <row r="87" spans="2:18" s="15" customFormat="1" ht="30" hidden="1" customHeight="1">
      <c r="B87" s="58"/>
      <c r="C87" s="57"/>
      <c r="D87" s="53"/>
      <c r="E87" s="52"/>
      <c r="F87" s="52">
        <v>106.7</v>
      </c>
      <c r="G87" s="52"/>
      <c r="H87" s="53" t="e">
        <f t="shared" si="16"/>
        <v>#DIV/0!</v>
      </c>
      <c r="I87" s="52"/>
      <c r="J87" s="95"/>
      <c r="K87" s="53" t="e">
        <f t="shared" si="17"/>
        <v>#DIV/0!</v>
      </c>
      <c r="L87" s="54"/>
      <c r="M87" s="95"/>
      <c r="N87" s="53" t="e">
        <f t="shared" si="18"/>
        <v>#DIV/0!</v>
      </c>
      <c r="O87" s="52"/>
      <c r="P87" s="95"/>
      <c r="Q87" s="53" t="e">
        <f t="shared" si="19"/>
        <v>#DIV/0!</v>
      </c>
      <c r="R87" s="52"/>
    </row>
    <row r="88" spans="2:18" s="15" customFormat="1" ht="35.25" hidden="1" customHeight="1">
      <c r="B88" s="58" t="s">
        <v>113</v>
      </c>
      <c r="C88" s="57" t="s">
        <v>48</v>
      </c>
      <c r="D88" s="53">
        <f>D89+D90</f>
        <v>0</v>
      </c>
      <c r="E88" s="52"/>
      <c r="F88" s="52">
        <v>106.7</v>
      </c>
      <c r="G88" s="52">
        <f>G89+G90</f>
        <v>0</v>
      </c>
      <c r="H88" s="53" t="e">
        <f t="shared" si="16"/>
        <v>#DIV/0!</v>
      </c>
      <c r="I88" s="52"/>
      <c r="J88" s="95">
        <f>J89+J90</f>
        <v>0</v>
      </c>
      <c r="K88" s="53" t="e">
        <f t="shared" si="17"/>
        <v>#DIV/0!</v>
      </c>
      <c r="L88" s="54"/>
      <c r="M88" s="95">
        <f>M89+M90</f>
        <v>0</v>
      </c>
      <c r="N88" s="53" t="e">
        <f t="shared" si="18"/>
        <v>#DIV/0!</v>
      </c>
      <c r="O88" s="52"/>
      <c r="P88" s="95">
        <f>P89+P90</f>
        <v>0</v>
      </c>
      <c r="Q88" s="53" t="e">
        <f t="shared" si="19"/>
        <v>#DIV/0!</v>
      </c>
      <c r="R88" s="52"/>
    </row>
    <row r="89" spans="2:18" s="15" customFormat="1" ht="30" hidden="1" customHeight="1">
      <c r="B89" s="58"/>
      <c r="C89" s="57"/>
      <c r="D89" s="53"/>
      <c r="E89" s="52"/>
      <c r="F89" s="52">
        <v>106.7</v>
      </c>
      <c r="G89" s="52"/>
      <c r="H89" s="53" t="e">
        <f t="shared" si="16"/>
        <v>#DIV/0!</v>
      </c>
      <c r="I89" s="52"/>
      <c r="J89" s="95"/>
      <c r="K89" s="53" t="e">
        <f t="shared" si="17"/>
        <v>#DIV/0!</v>
      </c>
      <c r="L89" s="54"/>
      <c r="M89" s="95"/>
      <c r="N89" s="53" t="e">
        <f t="shared" si="18"/>
        <v>#DIV/0!</v>
      </c>
      <c r="O89" s="52"/>
      <c r="P89" s="95"/>
      <c r="Q89" s="53" t="e">
        <f t="shared" si="19"/>
        <v>#DIV/0!</v>
      </c>
      <c r="R89" s="52"/>
    </row>
    <row r="90" spans="2:18" s="15" customFormat="1" ht="30" hidden="1" customHeight="1">
      <c r="B90" s="58"/>
      <c r="C90" s="57"/>
      <c r="D90" s="53"/>
      <c r="E90" s="52"/>
      <c r="F90" s="52">
        <v>106.7</v>
      </c>
      <c r="G90" s="52"/>
      <c r="H90" s="53" t="e">
        <f t="shared" si="16"/>
        <v>#DIV/0!</v>
      </c>
      <c r="I90" s="52"/>
      <c r="J90" s="95"/>
      <c r="K90" s="53" t="e">
        <f t="shared" si="17"/>
        <v>#DIV/0!</v>
      </c>
      <c r="L90" s="54"/>
      <c r="M90" s="95"/>
      <c r="N90" s="53" t="e">
        <f t="shared" si="18"/>
        <v>#DIV/0!</v>
      </c>
      <c r="O90" s="52"/>
      <c r="P90" s="95"/>
      <c r="Q90" s="53" t="e">
        <f t="shared" si="19"/>
        <v>#DIV/0!</v>
      </c>
      <c r="R90" s="52"/>
    </row>
    <row r="91" spans="2:18" s="15" customFormat="1" ht="30" hidden="1" customHeight="1">
      <c r="B91" s="58" t="s">
        <v>114</v>
      </c>
      <c r="C91" s="57" t="s">
        <v>49</v>
      </c>
      <c r="D91" s="53"/>
      <c r="E91" s="52"/>
      <c r="F91" s="52">
        <v>106.7</v>
      </c>
      <c r="G91" s="52"/>
      <c r="H91" s="53" t="e">
        <f t="shared" si="16"/>
        <v>#DIV/0!</v>
      </c>
      <c r="I91" s="52"/>
      <c r="J91" s="95"/>
      <c r="K91" s="53" t="e">
        <f t="shared" si="17"/>
        <v>#DIV/0!</v>
      </c>
      <c r="L91" s="54"/>
      <c r="M91" s="95"/>
      <c r="N91" s="53" t="e">
        <f t="shared" si="18"/>
        <v>#DIV/0!</v>
      </c>
      <c r="O91" s="52"/>
      <c r="P91" s="95"/>
      <c r="Q91" s="53" t="e">
        <f t="shared" si="19"/>
        <v>#DIV/0!</v>
      </c>
      <c r="R91" s="52"/>
    </row>
    <row r="92" spans="2:18" s="15" customFormat="1" ht="30" hidden="1" customHeight="1">
      <c r="B92" s="58"/>
      <c r="C92" s="57"/>
      <c r="D92" s="53"/>
      <c r="E92" s="52"/>
      <c r="F92" s="52">
        <v>106.7</v>
      </c>
      <c r="G92" s="52"/>
      <c r="H92" s="53" t="e">
        <f t="shared" si="16"/>
        <v>#DIV/0!</v>
      </c>
      <c r="I92" s="52"/>
      <c r="J92" s="95"/>
      <c r="K92" s="53" t="e">
        <f t="shared" si="17"/>
        <v>#DIV/0!</v>
      </c>
      <c r="L92" s="54"/>
      <c r="M92" s="95"/>
      <c r="N92" s="53" t="e">
        <f t="shared" si="18"/>
        <v>#DIV/0!</v>
      </c>
      <c r="O92" s="52"/>
      <c r="P92" s="95"/>
      <c r="Q92" s="53" t="e">
        <f t="shared" si="19"/>
        <v>#DIV/0!</v>
      </c>
      <c r="R92" s="52"/>
    </row>
    <row r="93" spans="2:18" s="15" customFormat="1" ht="30" hidden="1" customHeight="1">
      <c r="B93" s="58"/>
      <c r="C93" s="57"/>
      <c r="D93" s="53"/>
      <c r="E93" s="52"/>
      <c r="F93" s="52">
        <v>106.7</v>
      </c>
      <c r="G93" s="52"/>
      <c r="H93" s="53" t="e">
        <f t="shared" si="16"/>
        <v>#DIV/0!</v>
      </c>
      <c r="I93" s="52"/>
      <c r="J93" s="95"/>
      <c r="K93" s="53" t="e">
        <f t="shared" si="17"/>
        <v>#DIV/0!</v>
      </c>
      <c r="L93" s="54"/>
      <c r="M93" s="95"/>
      <c r="N93" s="53" t="e">
        <f t="shared" si="18"/>
        <v>#DIV/0!</v>
      </c>
      <c r="O93" s="52"/>
      <c r="P93" s="95"/>
      <c r="Q93" s="53" t="e">
        <f t="shared" si="19"/>
        <v>#DIV/0!</v>
      </c>
      <c r="R93" s="52"/>
    </row>
    <row r="94" spans="2:18" s="15" customFormat="1" ht="44.25" hidden="1" customHeight="1">
      <c r="B94" s="58" t="s">
        <v>115</v>
      </c>
      <c r="C94" s="57" t="s">
        <v>50</v>
      </c>
      <c r="D94" s="53">
        <f>D95+D96</f>
        <v>0</v>
      </c>
      <c r="E94" s="52"/>
      <c r="F94" s="52">
        <v>106.7</v>
      </c>
      <c r="G94" s="52">
        <f>G95+G96</f>
        <v>0</v>
      </c>
      <c r="H94" s="53" t="e">
        <f t="shared" si="16"/>
        <v>#DIV/0!</v>
      </c>
      <c r="I94" s="52"/>
      <c r="J94" s="95">
        <f>J95+J96</f>
        <v>0</v>
      </c>
      <c r="K94" s="53" t="e">
        <f t="shared" si="17"/>
        <v>#DIV/0!</v>
      </c>
      <c r="L94" s="54"/>
      <c r="M94" s="95">
        <f>M95+M96</f>
        <v>0</v>
      </c>
      <c r="N94" s="53" t="e">
        <f t="shared" si="18"/>
        <v>#DIV/0!</v>
      </c>
      <c r="O94" s="52"/>
      <c r="P94" s="95">
        <f>P95+P96</f>
        <v>0</v>
      </c>
      <c r="Q94" s="53" t="e">
        <f t="shared" si="19"/>
        <v>#DIV/0!</v>
      </c>
      <c r="R94" s="52"/>
    </row>
    <row r="95" spans="2:18" s="15" customFormat="1" ht="25.5" hidden="1" customHeight="1">
      <c r="B95" s="58"/>
      <c r="C95" s="57"/>
      <c r="D95" s="53"/>
      <c r="E95" s="52"/>
      <c r="F95" s="52">
        <v>106.7</v>
      </c>
      <c r="G95" s="52"/>
      <c r="H95" s="53" t="e">
        <f t="shared" si="16"/>
        <v>#DIV/0!</v>
      </c>
      <c r="I95" s="52"/>
      <c r="J95" s="95"/>
      <c r="K95" s="53" t="e">
        <f t="shared" si="17"/>
        <v>#DIV/0!</v>
      </c>
      <c r="L95" s="54"/>
      <c r="M95" s="95"/>
      <c r="N95" s="53" t="e">
        <f t="shared" si="18"/>
        <v>#DIV/0!</v>
      </c>
      <c r="O95" s="52"/>
      <c r="P95" s="95"/>
      <c r="Q95" s="53" t="e">
        <f t="shared" si="19"/>
        <v>#DIV/0!</v>
      </c>
      <c r="R95" s="52"/>
    </row>
    <row r="96" spans="2:18" s="15" customFormat="1" ht="25.5" hidden="1" customHeight="1">
      <c r="B96" s="58"/>
      <c r="C96" s="57"/>
      <c r="D96" s="53"/>
      <c r="E96" s="52"/>
      <c r="F96" s="52">
        <v>106.7</v>
      </c>
      <c r="G96" s="52"/>
      <c r="H96" s="53" t="e">
        <f t="shared" si="16"/>
        <v>#DIV/0!</v>
      </c>
      <c r="I96" s="52"/>
      <c r="J96" s="95"/>
      <c r="K96" s="53" t="e">
        <f t="shared" si="17"/>
        <v>#DIV/0!</v>
      </c>
      <c r="L96" s="54"/>
      <c r="M96" s="95"/>
      <c r="N96" s="53" t="e">
        <f t="shared" si="18"/>
        <v>#DIV/0!</v>
      </c>
      <c r="O96" s="52"/>
      <c r="P96" s="95"/>
      <c r="Q96" s="53" t="e">
        <f t="shared" si="19"/>
        <v>#DIV/0!</v>
      </c>
      <c r="R96" s="52"/>
    </row>
    <row r="97" spans="2:18" s="15" customFormat="1" ht="30.75" hidden="1" customHeight="1">
      <c r="B97" s="58" t="s">
        <v>116</v>
      </c>
      <c r="C97" s="57" t="s">
        <v>51</v>
      </c>
      <c r="D97" s="53">
        <f>D98</f>
        <v>0</v>
      </c>
      <c r="E97" s="52"/>
      <c r="F97" s="52">
        <v>106.7</v>
      </c>
      <c r="G97" s="52">
        <f>G98</f>
        <v>0</v>
      </c>
      <c r="H97" s="53" t="e">
        <f t="shared" si="16"/>
        <v>#DIV/0!</v>
      </c>
      <c r="I97" s="52"/>
      <c r="J97" s="95">
        <f>J98</f>
        <v>0</v>
      </c>
      <c r="K97" s="53" t="e">
        <f t="shared" si="17"/>
        <v>#DIV/0!</v>
      </c>
      <c r="L97" s="54"/>
      <c r="M97" s="95">
        <f>M98</f>
        <v>0</v>
      </c>
      <c r="N97" s="53" t="e">
        <f t="shared" si="18"/>
        <v>#DIV/0!</v>
      </c>
      <c r="O97" s="52"/>
      <c r="P97" s="95">
        <f>P98</f>
        <v>0</v>
      </c>
      <c r="Q97" s="53" t="e">
        <f t="shared" si="19"/>
        <v>#DIV/0!</v>
      </c>
      <c r="R97" s="52"/>
    </row>
    <row r="98" spans="2:18" s="15" customFormat="1" ht="25.5" hidden="1" customHeight="1">
      <c r="B98" s="58"/>
      <c r="C98" s="57"/>
      <c r="D98" s="53"/>
      <c r="E98" s="52"/>
      <c r="F98" s="52">
        <v>106.7</v>
      </c>
      <c r="G98" s="52"/>
      <c r="H98" s="53" t="e">
        <f t="shared" si="16"/>
        <v>#DIV/0!</v>
      </c>
      <c r="I98" s="52"/>
      <c r="J98" s="95"/>
      <c r="K98" s="53" t="e">
        <f t="shared" si="17"/>
        <v>#DIV/0!</v>
      </c>
      <c r="L98" s="54"/>
      <c r="M98" s="95"/>
      <c r="N98" s="53" t="e">
        <f t="shared" si="18"/>
        <v>#DIV/0!</v>
      </c>
      <c r="O98" s="52"/>
      <c r="P98" s="95"/>
      <c r="Q98" s="53" t="e">
        <f t="shared" si="19"/>
        <v>#DIV/0!</v>
      </c>
      <c r="R98" s="52"/>
    </row>
    <row r="99" spans="2:18" s="15" customFormat="1" ht="43.5" hidden="1" customHeight="1">
      <c r="B99" s="58" t="s">
        <v>117</v>
      </c>
      <c r="C99" s="57" t="s">
        <v>52</v>
      </c>
      <c r="D99" s="53">
        <f>D100</f>
        <v>0</v>
      </c>
      <c r="E99" s="52"/>
      <c r="F99" s="52">
        <v>106.7</v>
      </c>
      <c r="G99" s="52">
        <f>G100</f>
        <v>0</v>
      </c>
      <c r="H99" s="53" t="e">
        <f t="shared" si="16"/>
        <v>#DIV/0!</v>
      </c>
      <c r="I99" s="52"/>
      <c r="J99" s="95">
        <f>J100</f>
        <v>0</v>
      </c>
      <c r="K99" s="53" t="e">
        <f t="shared" si="17"/>
        <v>#DIV/0!</v>
      </c>
      <c r="L99" s="54"/>
      <c r="M99" s="95">
        <f>M100</f>
        <v>0</v>
      </c>
      <c r="N99" s="53" t="e">
        <f t="shared" si="18"/>
        <v>#DIV/0!</v>
      </c>
      <c r="O99" s="52"/>
      <c r="P99" s="95">
        <f>P100</f>
        <v>0</v>
      </c>
      <c r="Q99" s="53" t="e">
        <f t="shared" si="19"/>
        <v>#DIV/0!</v>
      </c>
      <c r="R99" s="52"/>
    </row>
    <row r="100" spans="2:18" s="15" customFormat="1" ht="28.5" hidden="1" customHeight="1">
      <c r="B100" s="58"/>
      <c r="C100" s="57"/>
      <c r="D100" s="53"/>
      <c r="E100" s="52"/>
      <c r="F100" s="52">
        <v>106.7</v>
      </c>
      <c r="G100" s="52"/>
      <c r="H100" s="53" t="e">
        <f t="shared" si="16"/>
        <v>#DIV/0!</v>
      </c>
      <c r="I100" s="52"/>
      <c r="J100" s="95"/>
      <c r="K100" s="53" t="e">
        <f t="shared" si="17"/>
        <v>#DIV/0!</v>
      </c>
      <c r="L100" s="54"/>
      <c r="M100" s="95"/>
      <c r="N100" s="53" t="e">
        <f t="shared" si="18"/>
        <v>#DIV/0!</v>
      </c>
      <c r="O100" s="52"/>
      <c r="P100" s="95"/>
      <c r="Q100" s="53" t="e">
        <f t="shared" si="19"/>
        <v>#DIV/0!</v>
      </c>
      <c r="R100" s="52"/>
    </row>
    <row r="101" spans="2:18" s="15" customFormat="1" ht="28.5" hidden="1" customHeight="1">
      <c r="B101" s="58" t="s">
        <v>118</v>
      </c>
      <c r="C101" s="57" t="s">
        <v>53</v>
      </c>
      <c r="D101" s="53">
        <f>D102</f>
        <v>0</v>
      </c>
      <c r="E101" s="52"/>
      <c r="F101" s="52">
        <v>106.7</v>
      </c>
      <c r="G101" s="52">
        <f>G102</f>
        <v>0</v>
      </c>
      <c r="H101" s="53" t="e">
        <f t="shared" si="16"/>
        <v>#DIV/0!</v>
      </c>
      <c r="I101" s="52"/>
      <c r="J101" s="95">
        <f>J102</f>
        <v>0</v>
      </c>
      <c r="K101" s="53" t="e">
        <f t="shared" si="17"/>
        <v>#DIV/0!</v>
      </c>
      <c r="L101" s="54"/>
      <c r="M101" s="95">
        <f>M102</f>
        <v>0</v>
      </c>
      <c r="N101" s="53" t="e">
        <f t="shared" si="18"/>
        <v>#DIV/0!</v>
      </c>
      <c r="O101" s="52"/>
      <c r="P101" s="95">
        <f>P102</f>
        <v>0</v>
      </c>
      <c r="Q101" s="53" t="e">
        <f t="shared" si="19"/>
        <v>#DIV/0!</v>
      </c>
      <c r="R101" s="52"/>
    </row>
    <row r="102" spans="2:18" s="15" customFormat="1" ht="28.5" hidden="1" customHeight="1">
      <c r="B102" s="58"/>
      <c r="C102" s="57"/>
      <c r="D102" s="53"/>
      <c r="E102" s="52"/>
      <c r="F102" s="52">
        <v>106.7</v>
      </c>
      <c r="G102" s="52"/>
      <c r="H102" s="53" t="e">
        <f t="shared" si="16"/>
        <v>#DIV/0!</v>
      </c>
      <c r="I102" s="52"/>
      <c r="J102" s="95"/>
      <c r="K102" s="53" t="e">
        <f t="shared" si="17"/>
        <v>#DIV/0!</v>
      </c>
      <c r="L102" s="54"/>
      <c r="M102" s="95"/>
      <c r="N102" s="53" t="e">
        <f t="shared" si="18"/>
        <v>#DIV/0!</v>
      </c>
      <c r="O102" s="52"/>
      <c r="P102" s="95"/>
      <c r="Q102" s="53" t="e">
        <f t="shared" si="19"/>
        <v>#DIV/0!</v>
      </c>
      <c r="R102" s="52"/>
    </row>
    <row r="103" spans="2:18" s="15" customFormat="1" ht="28.5" hidden="1" customHeight="1">
      <c r="B103" s="58" t="s">
        <v>119</v>
      </c>
      <c r="C103" s="57" t="s">
        <v>54</v>
      </c>
      <c r="D103" s="53">
        <f>D104</f>
        <v>0</v>
      </c>
      <c r="E103" s="52"/>
      <c r="F103" s="52">
        <v>106.7</v>
      </c>
      <c r="G103" s="52">
        <f>G104</f>
        <v>0</v>
      </c>
      <c r="H103" s="53" t="e">
        <f t="shared" si="16"/>
        <v>#DIV/0!</v>
      </c>
      <c r="I103" s="52"/>
      <c r="J103" s="95">
        <f>J104</f>
        <v>0</v>
      </c>
      <c r="K103" s="53" t="e">
        <f t="shared" si="17"/>
        <v>#DIV/0!</v>
      </c>
      <c r="L103" s="54"/>
      <c r="M103" s="95">
        <f>M104</f>
        <v>0</v>
      </c>
      <c r="N103" s="53" t="e">
        <f t="shared" si="18"/>
        <v>#DIV/0!</v>
      </c>
      <c r="O103" s="52"/>
      <c r="P103" s="95">
        <f>P104</f>
        <v>0</v>
      </c>
      <c r="Q103" s="53" t="e">
        <f t="shared" si="19"/>
        <v>#DIV/0!</v>
      </c>
      <c r="R103" s="52"/>
    </row>
    <row r="104" spans="2:18" s="15" customFormat="1" ht="28.5" hidden="1" customHeight="1">
      <c r="B104" s="58"/>
      <c r="C104" s="57"/>
      <c r="D104" s="53"/>
      <c r="E104" s="52"/>
      <c r="F104" s="52">
        <v>106.7</v>
      </c>
      <c r="G104" s="52"/>
      <c r="H104" s="53" t="e">
        <f t="shared" si="16"/>
        <v>#DIV/0!</v>
      </c>
      <c r="I104" s="52"/>
      <c r="J104" s="95"/>
      <c r="K104" s="53" t="e">
        <f t="shared" si="17"/>
        <v>#DIV/0!</v>
      </c>
      <c r="L104" s="54"/>
      <c r="M104" s="95"/>
      <c r="N104" s="53" t="e">
        <f t="shared" si="18"/>
        <v>#DIV/0!</v>
      </c>
      <c r="O104" s="52"/>
      <c r="P104" s="95"/>
      <c r="Q104" s="53" t="e">
        <f t="shared" si="19"/>
        <v>#DIV/0!</v>
      </c>
      <c r="R104" s="52"/>
    </row>
    <row r="105" spans="2:18" s="15" customFormat="1" ht="28.5" hidden="1" customHeight="1">
      <c r="B105" s="58" t="s">
        <v>120</v>
      </c>
      <c r="C105" s="57" t="s">
        <v>55</v>
      </c>
      <c r="D105" s="53">
        <f>D106</f>
        <v>0</v>
      </c>
      <c r="E105" s="52"/>
      <c r="F105" s="52">
        <v>106.7</v>
      </c>
      <c r="G105" s="52">
        <f>G106</f>
        <v>0</v>
      </c>
      <c r="H105" s="53" t="e">
        <f t="shared" si="16"/>
        <v>#DIV/0!</v>
      </c>
      <c r="I105" s="52"/>
      <c r="J105" s="95">
        <f>J106</f>
        <v>0</v>
      </c>
      <c r="K105" s="53" t="e">
        <f t="shared" si="17"/>
        <v>#DIV/0!</v>
      </c>
      <c r="L105" s="54"/>
      <c r="M105" s="95">
        <f>M106</f>
        <v>0</v>
      </c>
      <c r="N105" s="53" t="e">
        <f t="shared" si="18"/>
        <v>#DIV/0!</v>
      </c>
      <c r="O105" s="52"/>
      <c r="P105" s="95">
        <f>P106</f>
        <v>0</v>
      </c>
      <c r="Q105" s="53" t="e">
        <f t="shared" si="19"/>
        <v>#DIV/0!</v>
      </c>
      <c r="R105" s="52"/>
    </row>
    <row r="106" spans="2:18" s="15" customFormat="1" ht="28.5" hidden="1" customHeight="1">
      <c r="B106" s="58"/>
      <c r="C106" s="57"/>
      <c r="D106" s="53"/>
      <c r="E106" s="52"/>
      <c r="F106" s="52">
        <v>106.7</v>
      </c>
      <c r="G106" s="52"/>
      <c r="H106" s="53" t="e">
        <f t="shared" si="16"/>
        <v>#DIV/0!</v>
      </c>
      <c r="I106" s="52"/>
      <c r="J106" s="95"/>
      <c r="K106" s="53" t="e">
        <f t="shared" si="17"/>
        <v>#DIV/0!</v>
      </c>
      <c r="L106" s="54"/>
      <c r="M106" s="95"/>
      <c r="N106" s="53" t="e">
        <f t="shared" si="18"/>
        <v>#DIV/0!</v>
      </c>
      <c r="O106" s="52"/>
      <c r="P106" s="95"/>
      <c r="Q106" s="53" t="e">
        <f t="shared" si="19"/>
        <v>#DIV/0!</v>
      </c>
      <c r="R106" s="52"/>
    </row>
    <row r="107" spans="2:18" ht="30" customHeight="1">
      <c r="B107" s="58" t="s">
        <v>25</v>
      </c>
      <c r="C107" s="57" t="s">
        <v>23</v>
      </c>
      <c r="D107" s="53">
        <v>2734</v>
      </c>
      <c r="E107" s="52"/>
      <c r="F107" s="52">
        <v>106.7</v>
      </c>
      <c r="G107" s="52">
        <v>5500</v>
      </c>
      <c r="H107" s="53" t="e">
        <f t="shared" si="16"/>
        <v>#DIV/0!</v>
      </c>
      <c r="I107" s="52"/>
      <c r="J107" s="95"/>
      <c r="K107" s="53" t="e">
        <f t="shared" si="17"/>
        <v>#DIV/0!</v>
      </c>
      <c r="L107" s="54"/>
      <c r="M107" s="95"/>
      <c r="N107" s="53" t="e">
        <f t="shared" si="18"/>
        <v>#DIV/0!</v>
      </c>
      <c r="O107" s="52"/>
      <c r="P107" s="95"/>
      <c r="Q107" s="53" t="e">
        <f t="shared" si="19"/>
        <v>#DIV/0!</v>
      </c>
      <c r="R107" s="52"/>
    </row>
    <row r="108" spans="2:18" ht="58.5" customHeight="1">
      <c r="B108" s="27" t="s">
        <v>129</v>
      </c>
      <c r="C108" s="28" t="s">
        <v>56</v>
      </c>
      <c r="D108" s="50">
        <f>D109+D110+D111+D112+D113+D114+D115</f>
        <v>52041</v>
      </c>
      <c r="E108" s="50">
        <v>268</v>
      </c>
      <c r="F108" s="50">
        <v>106.7</v>
      </c>
      <c r="G108" s="50">
        <f>G109+G110+G111+G112+G113+G114+G115</f>
        <v>0</v>
      </c>
      <c r="H108" s="50">
        <f t="shared" si="16"/>
        <v>0</v>
      </c>
      <c r="I108" s="37">
        <v>103.6</v>
      </c>
      <c r="J108" s="94">
        <f>J109+J110+J111+J112+J113+J114+J115</f>
        <v>0</v>
      </c>
      <c r="K108" s="50" t="e">
        <f t="shared" si="17"/>
        <v>#DIV/0!</v>
      </c>
      <c r="L108" s="50">
        <v>103.7</v>
      </c>
      <c r="M108" s="94">
        <f>M109+M110+M111+M112+M113+M114+M115</f>
        <v>0</v>
      </c>
      <c r="N108" s="50" t="e">
        <f t="shared" si="18"/>
        <v>#DIV/0!</v>
      </c>
      <c r="O108" s="50">
        <v>103.7</v>
      </c>
      <c r="P108" s="94">
        <f>P109+P110+P111+P112+P113+P114+P115</f>
        <v>0</v>
      </c>
      <c r="Q108" s="50" t="e">
        <f t="shared" si="19"/>
        <v>#DIV/0!</v>
      </c>
      <c r="R108" s="50">
        <v>103.8</v>
      </c>
    </row>
    <row r="109" spans="2:18" ht="16.5" customHeight="1">
      <c r="B109" s="58"/>
      <c r="C109" s="69" t="s">
        <v>148</v>
      </c>
      <c r="D109" s="63">
        <v>6375</v>
      </c>
      <c r="E109" s="68">
        <v>333.5</v>
      </c>
      <c r="F109" s="52">
        <v>106.7</v>
      </c>
      <c r="G109" s="65"/>
      <c r="H109" s="53">
        <f t="shared" si="16"/>
        <v>0</v>
      </c>
      <c r="I109" s="52">
        <v>103.6</v>
      </c>
      <c r="J109" s="95"/>
      <c r="K109" s="53" t="e">
        <f t="shared" si="17"/>
        <v>#DIV/0!</v>
      </c>
      <c r="L109" s="50">
        <v>103.7</v>
      </c>
      <c r="M109" s="95"/>
      <c r="N109" s="53" t="e">
        <f t="shared" si="18"/>
        <v>#DIV/0!</v>
      </c>
      <c r="O109" s="50">
        <v>103.7</v>
      </c>
      <c r="P109" s="95"/>
      <c r="Q109" s="53" t="e">
        <f t="shared" si="19"/>
        <v>#DIV/0!</v>
      </c>
      <c r="R109" s="50">
        <v>103.8</v>
      </c>
    </row>
    <row r="110" spans="2:18" ht="19.5" customHeight="1">
      <c r="B110" s="58"/>
      <c r="C110" s="70" t="s">
        <v>149</v>
      </c>
      <c r="D110" s="67"/>
      <c r="E110" s="68"/>
      <c r="F110" s="52">
        <v>106.7</v>
      </c>
      <c r="G110" s="65"/>
      <c r="H110" s="53" t="e">
        <f t="shared" si="16"/>
        <v>#DIV/0!</v>
      </c>
      <c r="I110" s="52"/>
      <c r="J110" s="95"/>
      <c r="K110" s="53" t="e">
        <f t="shared" si="17"/>
        <v>#DIV/0!</v>
      </c>
      <c r="L110" s="54"/>
      <c r="M110" s="95"/>
      <c r="N110" s="53" t="e">
        <f t="shared" si="18"/>
        <v>#DIV/0!</v>
      </c>
      <c r="O110" s="52"/>
      <c r="P110" s="95"/>
      <c r="Q110" s="53" t="e">
        <f t="shared" si="19"/>
        <v>#DIV/0!</v>
      </c>
      <c r="R110" s="52"/>
    </row>
    <row r="111" spans="2:18" ht="30" customHeight="1">
      <c r="B111" s="58"/>
      <c r="C111" s="71" t="s">
        <v>151</v>
      </c>
      <c r="D111" s="72">
        <v>45666</v>
      </c>
      <c r="E111" s="64">
        <v>188</v>
      </c>
      <c r="F111" s="52">
        <v>106.7</v>
      </c>
      <c r="G111" s="65"/>
      <c r="H111" s="53">
        <f t="shared" si="16"/>
        <v>0</v>
      </c>
      <c r="I111" s="52">
        <v>103.6</v>
      </c>
      <c r="J111" s="95"/>
      <c r="K111" s="53" t="e">
        <f t="shared" si="17"/>
        <v>#DIV/0!</v>
      </c>
      <c r="L111" s="54">
        <v>103.7</v>
      </c>
      <c r="M111" s="95"/>
      <c r="N111" s="53" t="e">
        <f t="shared" si="18"/>
        <v>#DIV/0!</v>
      </c>
      <c r="O111" s="52"/>
      <c r="P111" s="95"/>
      <c r="Q111" s="53" t="e">
        <f t="shared" si="19"/>
        <v>#DIV/0!</v>
      </c>
      <c r="R111" s="52"/>
    </row>
    <row r="112" spans="2:18" ht="30" hidden="1" customHeight="1">
      <c r="B112" s="58"/>
      <c r="C112" s="57"/>
      <c r="D112" s="53"/>
      <c r="E112" s="56"/>
      <c r="F112" s="52">
        <v>106.7</v>
      </c>
      <c r="G112" s="52"/>
      <c r="H112" s="53" t="e">
        <f t="shared" si="16"/>
        <v>#DIV/0!</v>
      </c>
      <c r="I112" s="52"/>
      <c r="J112" s="95"/>
      <c r="K112" s="53" t="e">
        <f t="shared" si="17"/>
        <v>#DIV/0!</v>
      </c>
      <c r="L112" s="54"/>
      <c r="M112" s="95"/>
      <c r="N112" s="53" t="e">
        <f t="shared" si="18"/>
        <v>#DIV/0!</v>
      </c>
      <c r="O112" s="52"/>
      <c r="P112" s="95"/>
      <c r="Q112" s="53" t="e">
        <f t="shared" si="19"/>
        <v>#DIV/0!</v>
      </c>
      <c r="R112" s="52"/>
    </row>
    <row r="113" spans="2:18" ht="30" hidden="1" customHeight="1">
      <c r="B113" s="58"/>
      <c r="C113" s="57"/>
      <c r="D113" s="53"/>
      <c r="E113" s="56"/>
      <c r="F113" s="52">
        <v>106.7</v>
      </c>
      <c r="G113" s="52"/>
      <c r="H113" s="53" t="e">
        <f t="shared" si="16"/>
        <v>#DIV/0!</v>
      </c>
      <c r="I113" s="52"/>
      <c r="J113" s="95"/>
      <c r="K113" s="53" t="e">
        <f t="shared" si="17"/>
        <v>#DIV/0!</v>
      </c>
      <c r="L113" s="54"/>
      <c r="M113" s="95"/>
      <c r="N113" s="53" t="e">
        <f t="shared" si="18"/>
        <v>#DIV/0!</v>
      </c>
      <c r="O113" s="52"/>
      <c r="P113" s="95"/>
      <c r="Q113" s="53" t="e">
        <f t="shared" si="19"/>
        <v>#DIV/0!</v>
      </c>
      <c r="R113" s="52"/>
    </row>
    <row r="114" spans="2:18" ht="30" hidden="1" customHeight="1">
      <c r="B114" s="58"/>
      <c r="C114" s="57"/>
      <c r="D114" s="53"/>
      <c r="E114" s="56"/>
      <c r="F114" s="52">
        <v>106.7</v>
      </c>
      <c r="G114" s="52"/>
      <c r="H114" s="53" t="e">
        <f t="shared" si="16"/>
        <v>#DIV/0!</v>
      </c>
      <c r="I114" s="52"/>
      <c r="J114" s="95"/>
      <c r="K114" s="53" t="e">
        <f t="shared" si="17"/>
        <v>#DIV/0!</v>
      </c>
      <c r="L114" s="54"/>
      <c r="M114" s="95"/>
      <c r="N114" s="53" t="e">
        <f t="shared" si="18"/>
        <v>#DIV/0!</v>
      </c>
      <c r="O114" s="52"/>
      <c r="P114" s="95"/>
      <c r="Q114" s="53" t="e">
        <f t="shared" si="19"/>
        <v>#DIV/0!</v>
      </c>
      <c r="R114" s="52"/>
    </row>
    <row r="115" spans="2:18" ht="30" hidden="1" customHeight="1">
      <c r="B115" s="58"/>
      <c r="C115" s="57"/>
      <c r="D115" s="53"/>
      <c r="E115" s="56"/>
      <c r="F115" s="52">
        <v>106.7</v>
      </c>
      <c r="G115" s="52"/>
      <c r="H115" s="53" t="e">
        <f t="shared" si="16"/>
        <v>#DIV/0!</v>
      </c>
      <c r="I115" s="52"/>
      <c r="J115" s="95"/>
      <c r="K115" s="53" t="e">
        <f t="shared" si="17"/>
        <v>#DIV/0!</v>
      </c>
      <c r="L115" s="54"/>
      <c r="M115" s="95"/>
      <c r="N115" s="53" t="e">
        <f t="shared" si="18"/>
        <v>#DIV/0!</v>
      </c>
      <c r="O115" s="52"/>
      <c r="P115" s="95"/>
      <c r="Q115" s="53" t="e">
        <f t="shared" si="19"/>
        <v>#DIV/0!</v>
      </c>
      <c r="R115" s="52"/>
    </row>
    <row r="116" spans="2:18" ht="30" customHeight="1">
      <c r="B116" s="29" t="s">
        <v>57</v>
      </c>
      <c r="C116" s="57" t="s">
        <v>23</v>
      </c>
      <c r="D116" s="53">
        <v>6375</v>
      </c>
      <c r="E116" s="56">
        <v>17.7</v>
      </c>
      <c r="F116" s="52">
        <v>106.7</v>
      </c>
      <c r="G116" s="52">
        <v>5500</v>
      </c>
      <c r="H116" s="53" t="e">
        <f t="shared" si="16"/>
        <v>#DIV/0!</v>
      </c>
      <c r="I116" s="52"/>
      <c r="J116" s="95"/>
      <c r="K116" s="53" t="e">
        <f t="shared" si="17"/>
        <v>#DIV/0!</v>
      </c>
      <c r="L116" s="54"/>
      <c r="M116" s="95"/>
      <c r="N116" s="53" t="e">
        <f t="shared" si="18"/>
        <v>#DIV/0!</v>
      </c>
      <c r="O116" s="52"/>
      <c r="P116" s="95"/>
      <c r="Q116" s="53" t="e">
        <f t="shared" si="19"/>
        <v>#DIV/0!</v>
      </c>
      <c r="R116" s="52"/>
    </row>
    <row r="117" spans="2:18" ht="71.25" customHeight="1">
      <c r="B117" s="30" t="s">
        <v>121</v>
      </c>
      <c r="C117" s="14" t="s">
        <v>58</v>
      </c>
      <c r="D117" s="50">
        <f>D118+D119+D120+D121+D122+D123</f>
        <v>0</v>
      </c>
      <c r="E117" s="50"/>
      <c r="F117" s="50">
        <v>106.7</v>
      </c>
      <c r="G117" s="50">
        <f t="shared" ref="G117:P117" si="21">G118+G119+G120+G121+G122+G123</f>
        <v>17467.53</v>
      </c>
      <c r="H117" s="50" t="e">
        <f t="shared" si="16"/>
        <v>#DIV/0!</v>
      </c>
      <c r="I117" s="37">
        <v>103.6</v>
      </c>
      <c r="J117" s="94">
        <f t="shared" si="21"/>
        <v>0</v>
      </c>
      <c r="K117" s="50">
        <f t="shared" si="17"/>
        <v>0</v>
      </c>
      <c r="L117" s="50">
        <v>103.7</v>
      </c>
      <c r="M117" s="94">
        <f t="shared" si="21"/>
        <v>15000</v>
      </c>
      <c r="N117" s="50" t="e">
        <f t="shared" si="18"/>
        <v>#DIV/0!</v>
      </c>
      <c r="O117" s="50">
        <v>103.7</v>
      </c>
      <c r="P117" s="94">
        <f t="shared" si="21"/>
        <v>0</v>
      </c>
      <c r="Q117" s="50">
        <f t="shared" si="19"/>
        <v>0</v>
      </c>
      <c r="R117" s="50">
        <v>103.8</v>
      </c>
    </row>
    <row r="118" spans="2:18" s="15" customFormat="1" ht="27.75" customHeight="1">
      <c r="B118" s="58"/>
      <c r="C118" s="57" t="s">
        <v>174</v>
      </c>
      <c r="D118" s="53"/>
      <c r="E118" s="56"/>
      <c r="F118" s="52">
        <v>106.7</v>
      </c>
      <c r="G118" s="52">
        <v>17467.53</v>
      </c>
      <c r="H118" s="53" t="e">
        <f t="shared" si="16"/>
        <v>#DIV/0!</v>
      </c>
      <c r="I118" s="52">
        <v>103.6</v>
      </c>
      <c r="J118" s="95"/>
      <c r="K118" s="53">
        <f t="shared" si="17"/>
        <v>0</v>
      </c>
      <c r="L118" s="50">
        <v>103.7</v>
      </c>
      <c r="M118" s="95">
        <v>15000</v>
      </c>
      <c r="N118" s="53" t="e">
        <f t="shared" si="18"/>
        <v>#DIV/0!</v>
      </c>
      <c r="O118" s="50">
        <v>103.7</v>
      </c>
      <c r="P118" s="95"/>
      <c r="Q118" s="53">
        <f t="shared" si="19"/>
        <v>0</v>
      </c>
      <c r="R118" s="50">
        <v>103.8</v>
      </c>
    </row>
    <row r="119" spans="2:18" s="15" customFormat="1" ht="27.75" hidden="1" customHeight="1">
      <c r="B119" s="58"/>
      <c r="C119" s="57"/>
      <c r="D119" s="53"/>
      <c r="E119" s="56"/>
      <c r="F119" s="52">
        <v>106.7</v>
      </c>
      <c r="G119" s="52"/>
      <c r="H119" s="53" t="e">
        <f t="shared" si="16"/>
        <v>#DIV/0!</v>
      </c>
      <c r="I119" s="52"/>
      <c r="J119" s="95"/>
      <c r="K119" s="53" t="e">
        <f t="shared" si="17"/>
        <v>#DIV/0!</v>
      </c>
      <c r="L119" s="54"/>
      <c r="M119" s="95"/>
      <c r="N119" s="53" t="e">
        <f t="shared" si="18"/>
        <v>#DIV/0!</v>
      </c>
      <c r="O119" s="52"/>
      <c r="P119" s="95"/>
      <c r="Q119" s="53" t="e">
        <f t="shared" si="19"/>
        <v>#DIV/0!</v>
      </c>
      <c r="R119" s="52"/>
    </row>
    <row r="120" spans="2:18" s="15" customFormat="1" ht="27.75" hidden="1" customHeight="1">
      <c r="B120" s="58"/>
      <c r="C120" s="57"/>
      <c r="D120" s="53"/>
      <c r="E120" s="56"/>
      <c r="F120" s="52">
        <v>106.7</v>
      </c>
      <c r="G120" s="52"/>
      <c r="H120" s="53" t="e">
        <f t="shared" si="16"/>
        <v>#DIV/0!</v>
      </c>
      <c r="I120" s="52"/>
      <c r="J120" s="95"/>
      <c r="K120" s="53" t="e">
        <f t="shared" si="17"/>
        <v>#DIV/0!</v>
      </c>
      <c r="L120" s="54"/>
      <c r="M120" s="95"/>
      <c r="N120" s="53" t="e">
        <f t="shared" si="18"/>
        <v>#DIV/0!</v>
      </c>
      <c r="O120" s="52"/>
      <c r="P120" s="95"/>
      <c r="Q120" s="53" t="e">
        <f t="shared" si="19"/>
        <v>#DIV/0!</v>
      </c>
      <c r="R120" s="52"/>
    </row>
    <row r="121" spans="2:18" s="15" customFormat="1" ht="30" hidden="1" customHeight="1">
      <c r="B121" s="58"/>
      <c r="C121" s="57"/>
      <c r="D121" s="53"/>
      <c r="E121" s="56"/>
      <c r="F121" s="52">
        <v>106.7</v>
      </c>
      <c r="G121" s="52"/>
      <c r="H121" s="53" t="e">
        <f t="shared" si="16"/>
        <v>#DIV/0!</v>
      </c>
      <c r="I121" s="52"/>
      <c r="J121" s="95"/>
      <c r="K121" s="53" t="e">
        <f t="shared" si="17"/>
        <v>#DIV/0!</v>
      </c>
      <c r="L121" s="54"/>
      <c r="M121" s="95"/>
      <c r="N121" s="53" t="e">
        <f t="shared" si="18"/>
        <v>#DIV/0!</v>
      </c>
      <c r="O121" s="52"/>
      <c r="P121" s="95"/>
      <c r="Q121" s="53" t="e">
        <f t="shared" si="19"/>
        <v>#DIV/0!</v>
      </c>
      <c r="R121" s="52"/>
    </row>
    <row r="122" spans="2:18" ht="30" hidden="1" customHeight="1">
      <c r="B122" s="58"/>
      <c r="C122" s="57"/>
      <c r="D122" s="53"/>
      <c r="E122" s="56"/>
      <c r="F122" s="52">
        <v>106.7</v>
      </c>
      <c r="G122" s="52"/>
      <c r="H122" s="53" t="e">
        <f t="shared" si="16"/>
        <v>#DIV/0!</v>
      </c>
      <c r="I122" s="52"/>
      <c r="J122" s="95"/>
      <c r="K122" s="53" t="e">
        <f t="shared" si="17"/>
        <v>#DIV/0!</v>
      </c>
      <c r="L122" s="54"/>
      <c r="M122" s="95"/>
      <c r="N122" s="53" t="e">
        <f t="shared" si="18"/>
        <v>#DIV/0!</v>
      </c>
      <c r="O122" s="52"/>
      <c r="P122" s="95"/>
      <c r="Q122" s="53" t="e">
        <f t="shared" si="19"/>
        <v>#DIV/0!</v>
      </c>
      <c r="R122" s="52"/>
    </row>
    <row r="123" spans="2:18" ht="30" hidden="1" customHeight="1">
      <c r="B123" s="58"/>
      <c r="C123" s="57"/>
      <c r="D123" s="53"/>
      <c r="E123" s="56"/>
      <c r="F123" s="52">
        <v>106.7</v>
      </c>
      <c r="G123" s="52"/>
      <c r="H123" s="53" t="e">
        <f t="shared" si="16"/>
        <v>#DIV/0!</v>
      </c>
      <c r="I123" s="52"/>
      <c r="J123" s="95"/>
      <c r="K123" s="53" t="e">
        <f t="shared" si="17"/>
        <v>#DIV/0!</v>
      </c>
      <c r="L123" s="54"/>
      <c r="M123" s="95"/>
      <c r="N123" s="53" t="e">
        <f t="shared" si="18"/>
        <v>#DIV/0!</v>
      </c>
      <c r="O123" s="52"/>
      <c r="P123" s="95"/>
      <c r="Q123" s="53" t="e">
        <f t="shared" si="19"/>
        <v>#DIV/0!</v>
      </c>
      <c r="R123" s="52"/>
    </row>
    <row r="124" spans="2:18" ht="30" customHeight="1">
      <c r="B124" s="58" t="s">
        <v>122</v>
      </c>
      <c r="C124" s="57" t="s">
        <v>23</v>
      </c>
      <c r="D124" s="53"/>
      <c r="E124" s="56"/>
      <c r="F124" s="52">
        <v>106.7</v>
      </c>
      <c r="G124" s="52"/>
      <c r="H124" s="53" t="e">
        <f t="shared" si="16"/>
        <v>#DIV/0!</v>
      </c>
      <c r="I124" s="52"/>
      <c r="J124" s="95"/>
      <c r="K124" s="53" t="e">
        <f t="shared" si="17"/>
        <v>#DIV/0!</v>
      </c>
      <c r="L124" s="54"/>
      <c r="M124" s="95"/>
      <c r="N124" s="53" t="e">
        <f t="shared" si="18"/>
        <v>#DIV/0!</v>
      </c>
      <c r="O124" s="52"/>
      <c r="P124" s="95"/>
      <c r="Q124" s="53" t="e">
        <f t="shared" si="19"/>
        <v>#DIV/0!</v>
      </c>
      <c r="R124" s="52"/>
    </row>
    <row r="125" spans="2:18" ht="108" customHeight="1">
      <c r="B125" s="30" t="s">
        <v>62</v>
      </c>
      <c r="C125" s="14" t="s">
        <v>60</v>
      </c>
      <c r="D125" s="50">
        <f>D126+D127+D128+D129+D130</f>
        <v>0</v>
      </c>
      <c r="E125" s="50">
        <v>139.19999999999999</v>
      </c>
      <c r="F125" s="50">
        <v>106.7</v>
      </c>
      <c r="G125" s="50">
        <f t="shared" ref="G125:P125" si="22">G126+G127+G128+G129+G130</f>
        <v>0</v>
      </c>
      <c r="H125" s="50" t="e">
        <f t="shared" si="16"/>
        <v>#DIV/0!</v>
      </c>
      <c r="I125" s="37">
        <v>103.6</v>
      </c>
      <c r="J125" s="94">
        <f t="shared" si="22"/>
        <v>0</v>
      </c>
      <c r="K125" s="50" t="e">
        <f t="shared" si="17"/>
        <v>#DIV/0!</v>
      </c>
      <c r="L125" s="50">
        <v>103.7</v>
      </c>
      <c r="M125" s="94">
        <f t="shared" si="22"/>
        <v>0</v>
      </c>
      <c r="N125" s="50" t="e">
        <f t="shared" si="18"/>
        <v>#DIV/0!</v>
      </c>
      <c r="O125" s="50">
        <v>103.7</v>
      </c>
      <c r="P125" s="94">
        <f t="shared" si="22"/>
        <v>0</v>
      </c>
      <c r="Q125" s="50" t="e">
        <f t="shared" si="19"/>
        <v>#DIV/0!</v>
      </c>
      <c r="R125" s="50">
        <v>103.8</v>
      </c>
    </row>
    <row r="126" spans="2:18" ht="13.5" hidden="1" customHeight="1">
      <c r="B126" s="58"/>
      <c r="C126" s="71"/>
      <c r="D126" s="72"/>
      <c r="E126" s="64"/>
      <c r="F126" s="52"/>
      <c r="G126" s="65"/>
      <c r="H126" s="53"/>
      <c r="I126" s="52"/>
      <c r="J126" s="95"/>
      <c r="K126" s="53"/>
      <c r="L126" s="54"/>
      <c r="M126" s="95"/>
      <c r="N126" s="53"/>
      <c r="O126" s="52"/>
      <c r="P126" s="95"/>
      <c r="Q126" s="53"/>
      <c r="R126" s="52"/>
    </row>
    <row r="127" spans="2:18" ht="23.25" hidden="1" customHeight="1">
      <c r="B127" s="58"/>
      <c r="C127" s="106"/>
      <c r="D127" s="72"/>
      <c r="E127" s="64"/>
      <c r="F127" s="52"/>
      <c r="G127" s="65"/>
      <c r="H127" s="53"/>
      <c r="I127" s="52"/>
      <c r="J127" s="95"/>
      <c r="K127" s="53"/>
      <c r="L127" s="54"/>
      <c r="M127" s="95"/>
      <c r="N127" s="53"/>
      <c r="O127" s="52"/>
      <c r="P127" s="95"/>
      <c r="Q127" s="53"/>
      <c r="R127" s="50"/>
    </row>
    <row r="128" spans="2:18" ht="15.75" hidden="1" customHeight="1">
      <c r="B128" s="58"/>
      <c r="C128" s="106"/>
      <c r="D128" s="72"/>
      <c r="E128" s="64"/>
      <c r="F128" s="52"/>
      <c r="G128" s="65"/>
      <c r="H128" s="53"/>
      <c r="I128" s="52"/>
      <c r="J128" s="95"/>
      <c r="K128" s="53"/>
      <c r="L128" s="54"/>
      <c r="M128" s="95"/>
      <c r="N128" s="53"/>
      <c r="O128" s="52"/>
      <c r="P128" s="95"/>
      <c r="Q128" s="53"/>
      <c r="R128" s="50"/>
    </row>
    <row r="129" spans="2:18" ht="30" hidden="1" customHeight="1">
      <c r="B129" s="58"/>
      <c r="C129" s="57"/>
      <c r="D129" s="53"/>
      <c r="E129" s="56"/>
      <c r="F129" s="52">
        <v>106.7</v>
      </c>
      <c r="G129" s="52"/>
      <c r="H129" s="53" t="e">
        <f t="shared" si="16"/>
        <v>#DIV/0!</v>
      </c>
      <c r="I129" s="52"/>
      <c r="J129" s="95"/>
      <c r="K129" s="53" t="e">
        <f t="shared" si="17"/>
        <v>#DIV/0!</v>
      </c>
      <c r="L129" s="54"/>
      <c r="M129" s="95"/>
      <c r="N129" s="53" t="e">
        <f t="shared" si="18"/>
        <v>#DIV/0!</v>
      </c>
      <c r="O129" s="52"/>
      <c r="P129" s="95"/>
      <c r="Q129" s="53" t="e">
        <f t="shared" si="19"/>
        <v>#DIV/0!</v>
      </c>
      <c r="R129" s="52"/>
    </row>
    <row r="130" spans="2:18" ht="30" hidden="1" customHeight="1">
      <c r="B130" s="58"/>
      <c r="C130" s="57"/>
      <c r="D130" s="53"/>
      <c r="E130" s="56"/>
      <c r="F130" s="52">
        <v>106.7</v>
      </c>
      <c r="G130" s="52"/>
      <c r="H130" s="53" t="e">
        <f t="shared" si="16"/>
        <v>#DIV/0!</v>
      </c>
      <c r="I130" s="52"/>
      <c r="J130" s="95"/>
      <c r="K130" s="53" t="e">
        <f t="shared" si="17"/>
        <v>#DIV/0!</v>
      </c>
      <c r="L130" s="54"/>
      <c r="M130" s="95"/>
      <c r="N130" s="53" t="e">
        <f t="shared" si="18"/>
        <v>#DIV/0!</v>
      </c>
      <c r="O130" s="52"/>
      <c r="P130" s="95"/>
      <c r="Q130" s="53" t="e">
        <f t="shared" si="19"/>
        <v>#DIV/0!</v>
      </c>
      <c r="R130" s="52"/>
    </row>
    <row r="131" spans="2:18" ht="30" customHeight="1">
      <c r="B131" s="58" t="s">
        <v>59</v>
      </c>
      <c r="C131" s="57" t="s">
        <v>23</v>
      </c>
      <c r="D131" s="53">
        <v>45666</v>
      </c>
      <c r="E131" s="56"/>
      <c r="F131" s="52">
        <v>106.7</v>
      </c>
      <c r="G131" s="52"/>
      <c r="H131" s="53" t="e">
        <f t="shared" si="16"/>
        <v>#DIV/0!</v>
      </c>
      <c r="I131" s="52"/>
      <c r="J131" s="95"/>
      <c r="K131" s="53" t="e">
        <f t="shared" si="17"/>
        <v>#DIV/0!</v>
      </c>
      <c r="L131" s="54"/>
      <c r="M131" s="95"/>
      <c r="N131" s="53" t="e">
        <f t="shared" si="18"/>
        <v>#DIV/0!</v>
      </c>
      <c r="O131" s="52"/>
      <c r="P131" s="95"/>
      <c r="Q131" s="53" t="e">
        <f t="shared" si="19"/>
        <v>#DIV/0!</v>
      </c>
      <c r="R131" s="52"/>
    </row>
    <row r="132" spans="2:18" ht="51.75" customHeight="1">
      <c r="B132" s="30" t="s">
        <v>63</v>
      </c>
      <c r="C132" s="28" t="s">
        <v>15</v>
      </c>
      <c r="D132" s="50">
        <f>D133+D134+D135+D136+D137</f>
        <v>489</v>
      </c>
      <c r="E132" s="50">
        <v>64.3</v>
      </c>
      <c r="F132" s="50">
        <v>106.7</v>
      </c>
      <c r="G132" s="50">
        <f t="shared" ref="G132:P132" si="23">G133+G134+G135+G136+G137</f>
        <v>0</v>
      </c>
      <c r="H132" s="50">
        <f t="shared" si="16"/>
        <v>0</v>
      </c>
      <c r="I132" s="37">
        <v>103.6</v>
      </c>
      <c r="J132" s="94">
        <f t="shared" si="23"/>
        <v>0</v>
      </c>
      <c r="K132" s="50" t="e">
        <f t="shared" si="17"/>
        <v>#DIV/0!</v>
      </c>
      <c r="L132" s="41"/>
      <c r="M132" s="94">
        <f t="shared" si="23"/>
        <v>0</v>
      </c>
      <c r="N132" s="50" t="e">
        <f t="shared" si="18"/>
        <v>#DIV/0!</v>
      </c>
      <c r="O132" s="37"/>
      <c r="P132" s="94">
        <f t="shared" si="23"/>
        <v>0</v>
      </c>
      <c r="Q132" s="50" t="e">
        <f t="shared" si="19"/>
        <v>#DIV/0!</v>
      </c>
      <c r="R132" s="50"/>
    </row>
    <row r="133" spans="2:18" ht="13.5" customHeight="1">
      <c r="B133" s="58"/>
      <c r="C133" s="73" t="s">
        <v>152</v>
      </c>
      <c r="D133" s="63"/>
      <c r="E133" s="68">
        <v>60.2</v>
      </c>
      <c r="F133" s="52">
        <v>106.7</v>
      </c>
      <c r="G133" s="65">
        <v>0</v>
      </c>
      <c r="H133" s="53" t="e">
        <f t="shared" si="16"/>
        <v>#DIV/0!</v>
      </c>
      <c r="I133" s="52">
        <v>103.6</v>
      </c>
      <c r="J133" s="95"/>
      <c r="K133" s="53" t="e">
        <f t="shared" si="17"/>
        <v>#DIV/0!</v>
      </c>
      <c r="L133" s="54"/>
      <c r="M133" s="95"/>
      <c r="N133" s="53" t="e">
        <f t="shared" si="18"/>
        <v>#DIV/0!</v>
      </c>
      <c r="O133" s="52"/>
      <c r="P133" s="95"/>
      <c r="Q133" s="53" t="e">
        <f t="shared" si="19"/>
        <v>#DIV/0!</v>
      </c>
      <c r="R133" s="52"/>
    </row>
    <row r="134" spans="2:18" ht="15.75" customHeight="1">
      <c r="B134" s="58"/>
      <c r="C134" s="73" t="s">
        <v>153</v>
      </c>
      <c r="D134" s="63">
        <v>489</v>
      </c>
      <c r="E134" s="68">
        <v>323</v>
      </c>
      <c r="F134" s="52">
        <v>106.7</v>
      </c>
      <c r="G134" s="65"/>
      <c r="H134" s="53">
        <f t="shared" si="16"/>
        <v>0</v>
      </c>
      <c r="I134" s="52">
        <v>103.6</v>
      </c>
      <c r="J134" s="95"/>
      <c r="K134" s="53" t="e">
        <f t="shared" si="17"/>
        <v>#DIV/0!</v>
      </c>
      <c r="L134" s="54"/>
      <c r="M134" s="95"/>
      <c r="N134" s="53" t="e">
        <f t="shared" si="18"/>
        <v>#DIV/0!</v>
      </c>
      <c r="O134" s="52"/>
      <c r="P134" s="95"/>
      <c r="Q134" s="53" t="e">
        <f t="shared" si="19"/>
        <v>#DIV/0!</v>
      </c>
      <c r="R134" s="52"/>
    </row>
    <row r="135" spans="2:18" ht="30" hidden="1" customHeight="1">
      <c r="B135" s="58"/>
      <c r="C135" s="57"/>
      <c r="D135" s="53"/>
      <c r="E135" s="56"/>
      <c r="F135" s="52">
        <v>106.7</v>
      </c>
      <c r="G135" s="52"/>
      <c r="H135" s="53" t="e">
        <f t="shared" si="16"/>
        <v>#DIV/0!</v>
      </c>
      <c r="I135" s="52"/>
      <c r="J135" s="95"/>
      <c r="K135" s="53" t="e">
        <f t="shared" si="17"/>
        <v>#DIV/0!</v>
      </c>
      <c r="L135" s="54"/>
      <c r="M135" s="95"/>
      <c r="N135" s="53" t="e">
        <f t="shared" si="18"/>
        <v>#DIV/0!</v>
      </c>
      <c r="O135" s="52"/>
      <c r="P135" s="95"/>
      <c r="Q135" s="53" t="e">
        <f t="shared" si="19"/>
        <v>#DIV/0!</v>
      </c>
      <c r="R135" s="52"/>
    </row>
    <row r="136" spans="2:18" ht="30" hidden="1" customHeight="1">
      <c r="B136" s="58"/>
      <c r="C136" s="57"/>
      <c r="D136" s="53"/>
      <c r="E136" s="56"/>
      <c r="F136" s="52">
        <v>106.7</v>
      </c>
      <c r="G136" s="52"/>
      <c r="H136" s="53" t="e">
        <f t="shared" si="16"/>
        <v>#DIV/0!</v>
      </c>
      <c r="I136" s="52"/>
      <c r="J136" s="95"/>
      <c r="K136" s="53" t="e">
        <f t="shared" si="17"/>
        <v>#DIV/0!</v>
      </c>
      <c r="L136" s="54"/>
      <c r="M136" s="95"/>
      <c r="N136" s="53" t="e">
        <f t="shared" si="18"/>
        <v>#DIV/0!</v>
      </c>
      <c r="O136" s="52"/>
      <c r="P136" s="95"/>
      <c r="Q136" s="53" t="e">
        <f t="shared" si="19"/>
        <v>#DIV/0!</v>
      </c>
      <c r="R136" s="52"/>
    </row>
    <row r="137" spans="2:18" ht="30" hidden="1" customHeight="1">
      <c r="B137" s="58"/>
      <c r="C137" s="57"/>
      <c r="D137" s="53"/>
      <c r="E137" s="56"/>
      <c r="F137" s="52">
        <v>106.7</v>
      </c>
      <c r="G137" s="52"/>
      <c r="H137" s="53" t="e">
        <f t="shared" si="16"/>
        <v>#DIV/0!</v>
      </c>
      <c r="I137" s="52"/>
      <c r="J137" s="95"/>
      <c r="K137" s="53" t="e">
        <f t="shared" si="17"/>
        <v>#DIV/0!</v>
      </c>
      <c r="L137" s="54"/>
      <c r="M137" s="95"/>
      <c r="N137" s="53" t="e">
        <f t="shared" si="18"/>
        <v>#DIV/0!</v>
      </c>
      <c r="O137" s="52"/>
      <c r="P137" s="95"/>
      <c r="Q137" s="53" t="e">
        <f t="shared" si="19"/>
        <v>#DIV/0!</v>
      </c>
      <c r="R137" s="52"/>
    </row>
    <row r="138" spans="2:18" ht="30" customHeight="1">
      <c r="B138" s="58" t="s">
        <v>61</v>
      </c>
      <c r="C138" s="57" t="s">
        <v>23</v>
      </c>
      <c r="D138" s="53">
        <v>489</v>
      </c>
      <c r="E138" s="56">
        <v>25</v>
      </c>
      <c r="F138" s="52">
        <v>106.7</v>
      </c>
      <c r="G138" s="52"/>
      <c r="H138" s="53">
        <f t="shared" si="16"/>
        <v>0</v>
      </c>
      <c r="I138" s="52">
        <v>103.6</v>
      </c>
      <c r="J138" s="95"/>
      <c r="K138" s="53" t="e">
        <f t="shared" si="17"/>
        <v>#DIV/0!</v>
      </c>
      <c r="L138" s="54"/>
      <c r="M138" s="95"/>
      <c r="N138" s="53" t="e">
        <f t="shared" si="18"/>
        <v>#DIV/0!</v>
      </c>
      <c r="O138" s="52"/>
      <c r="P138" s="95"/>
      <c r="Q138" s="53" t="e">
        <f t="shared" si="19"/>
        <v>#DIV/0!</v>
      </c>
      <c r="R138" s="52"/>
    </row>
    <row r="139" spans="2:18" ht="29.25" customHeight="1">
      <c r="B139" s="30" t="s">
        <v>123</v>
      </c>
      <c r="C139" s="14" t="s">
        <v>16</v>
      </c>
      <c r="D139" s="50">
        <f>D140+D141+D142+D143+D144+D146+D148+D149+D150</f>
        <v>10449</v>
      </c>
      <c r="E139" s="50"/>
      <c r="F139" s="50">
        <v>106.7</v>
      </c>
      <c r="G139" s="50">
        <f t="shared" ref="G139:P139" si="24">G140+G141+G142+G143+G144+G146+G148+G149+G150</f>
        <v>0</v>
      </c>
      <c r="H139" s="50">
        <f t="shared" si="16"/>
        <v>0</v>
      </c>
      <c r="I139" s="37">
        <v>103.6</v>
      </c>
      <c r="J139" s="94">
        <f t="shared" si="24"/>
        <v>56400</v>
      </c>
      <c r="K139" s="50" t="e">
        <f t="shared" si="17"/>
        <v>#DIV/0!</v>
      </c>
      <c r="L139" s="41">
        <v>103.7</v>
      </c>
      <c r="M139" s="94">
        <f t="shared" si="24"/>
        <v>34850</v>
      </c>
      <c r="N139" s="50">
        <f t="shared" si="18"/>
        <v>59.586094640158123</v>
      </c>
      <c r="O139" s="37">
        <v>103.7</v>
      </c>
      <c r="P139" s="94">
        <f t="shared" si="24"/>
        <v>62050</v>
      </c>
      <c r="Q139" s="50">
        <f t="shared" si="19"/>
        <v>171.53061704027445</v>
      </c>
      <c r="R139" s="50">
        <v>103.8</v>
      </c>
    </row>
    <row r="140" spans="2:18" ht="30" customHeight="1">
      <c r="B140" s="58"/>
      <c r="C140" s="62" t="s">
        <v>150</v>
      </c>
      <c r="D140" s="63">
        <v>10449</v>
      </c>
      <c r="E140" s="68">
        <v>87.9</v>
      </c>
      <c r="F140" s="52">
        <v>106.7</v>
      </c>
      <c r="G140" s="65"/>
      <c r="H140" s="53">
        <f t="shared" ref="H140" si="25">G140/D140/I140*10000</f>
        <v>0</v>
      </c>
      <c r="I140" s="52">
        <v>103.6</v>
      </c>
      <c r="J140" s="95">
        <v>56400</v>
      </c>
      <c r="K140" s="53" t="e">
        <f t="shared" ref="K140" si="26">J140/G140/L140*10000</f>
        <v>#DIV/0!</v>
      </c>
      <c r="L140" s="50">
        <v>103.7</v>
      </c>
      <c r="M140" s="95">
        <v>34850</v>
      </c>
      <c r="N140" s="53">
        <f t="shared" ref="N140" si="27">M140/J140/O140*10000</f>
        <v>59.586094640158123</v>
      </c>
      <c r="O140" s="50">
        <v>103.7</v>
      </c>
      <c r="P140" s="95">
        <v>62050</v>
      </c>
      <c r="Q140" s="53">
        <f t="shared" ref="Q140" si="28">P140/M140/R140*10000</f>
        <v>171.53061704027445</v>
      </c>
      <c r="R140" s="50">
        <v>103.8</v>
      </c>
    </row>
    <row r="141" spans="2:18" ht="30" hidden="1" customHeight="1">
      <c r="B141" s="58"/>
      <c r="C141" s="57"/>
      <c r="D141" s="53"/>
      <c r="E141" s="56"/>
      <c r="F141" s="52">
        <v>106.7</v>
      </c>
      <c r="G141" s="52"/>
      <c r="H141" s="53" t="e">
        <f t="shared" ref="H141:H203" si="29">G141/D141/I141*10000</f>
        <v>#DIV/0!</v>
      </c>
      <c r="I141" s="52"/>
      <c r="J141" s="95"/>
      <c r="K141" s="53" t="e">
        <f t="shared" ref="K141:K203" si="30">J141/G141/L141*10000</f>
        <v>#DIV/0!</v>
      </c>
      <c r="L141" s="54"/>
      <c r="M141" s="95"/>
      <c r="N141" s="53" t="e">
        <f t="shared" ref="N141:N203" si="31">M141/J141/O141*10000</f>
        <v>#DIV/0!</v>
      </c>
      <c r="O141" s="52"/>
      <c r="P141" s="95"/>
      <c r="Q141" s="53" t="e">
        <f t="shared" ref="Q141:Q203" si="32">P141/M141/R141*10000</f>
        <v>#DIV/0!</v>
      </c>
      <c r="R141" s="52"/>
    </row>
    <row r="142" spans="2:18" ht="30" hidden="1" customHeight="1">
      <c r="B142" s="58"/>
      <c r="C142" s="57"/>
      <c r="D142" s="53"/>
      <c r="E142" s="56"/>
      <c r="F142" s="52">
        <v>106.7</v>
      </c>
      <c r="G142" s="52"/>
      <c r="H142" s="53" t="e">
        <f t="shared" si="29"/>
        <v>#DIV/0!</v>
      </c>
      <c r="I142" s="52"/>
      <c r="J142" s="95"/>
      <c r="K142" s="53" t="e">
        <f t="shared" si="30"/>
        <v>#DIV/0!</v>
      </c>
      <c r="L142" s="54"/>
      <c r="M142" s="95"/>
      <c r="N142" s="53" t="e">
        <f t="shared" si="31"/>
        <v>#DIV/0!</v>
      </c>
      <c r="O142" s="52"/>
      <c r="P142" s="95"/>
      <c r="Q142" s="53" t="e">
        <f t="shared" si="32"/>
        <v>#DIV/0!</v>
      </c>
      <c r="R142" s="52"/>
    </row>
    <row r="143" spans="2:18" ht="30" hidden="1" customHeight="1">
      <c r="B143" s="58"/>
      <c r="C143" s="57"/>
      <c r="D143" s="53"/>
      <c r="E143" s="56"/>
      <c r="F143" s="52">
        <v>106.7</v>
      </c>
      <c r="G143" s="52"/>
      <c r="H143" s="53" t="e">
        <f t="shared" si="29"/>
        <v>#DIV/0!</v>
      </c>
      <c r="I143" s="52"/>
      <c r="J143" s="95"/>
      <c r="K143" s="53" t="e">
        <f t="shared" si="30"/>
        <v>#DIV/0!</v>
      </c>
      <c r="L143" s="54"/>
      <c r="M143" s="95"/>
      <c r="N143" s="53" t="e">
        <f t="shared" si="31"/>
        <v>#DIV/0!</v>
      </c>
      <c r="O143" s="52"/>
      <c r="P143" s="95"/>
      <c r="Q143" s="53" t="e">
        <f t="shared" si="32"/>
        <v>#DIV/0!</v>
      </c>
      <c r="R143" s="52"/>
    </row>
    <row r="144" spans="2:18" ht="30" hidden="1" customHeight="1">
      <c r="B144" s="58"/>
      <c r="C144" s="57"/>
      <c r="D144" s="53"/>
      <c r="E144" s="56"/>
      <c r="F144" s="52">
        <v>106.7</v>
      </c>
      <c r="G144" s="52"/>
      <c r="H144" s="53" t="e">
        <f t="shared" si="29"/>
        <v>#DIV/0!</v>
      </c>
      <c r="I144" s="52"/>
      <c r="J144" s="95"/>
      <c r="K144" s="53" t="e">
        <f t="shared" si="30"/>
        <v>#DIV/0!</v>
      </c>
      <c r="L144" s="54"/>
      <c r="M144" s="95"/>
      <c r="N144" s="53" t="e">
        <f t="shared" si="31"/>
        <v>#DIV/0!</v>
      </c>
      <c r="O144" s="52"/>
      <c r="P144" s="95"/>
      <c r="Q144" s="53" t="e">
        <f t="shared" si="32"/>
        <v>#DIV/0!</v>
      </c>
      <c r="R144" s="52"/>
    </row>
    <row r="145" spans="2:18" ht="30" hidden="1" customHeight="1">
      <c r="B145" s="58"/>
      <c r="C145" s="57"/>
      <c r="D145" s="53"/>
      <c r="E145" s="56"/>
      <c r="F145" s="52">
        <v>106.7</v>
      </c>
      <c r="G145" s="52"/>
      <c r="H145" s="53" t="e">
        <f t="shared" si="29"/>
        <v>#DIV/0!</v>
      </c>
      <c r="I145" s="52"/>
      <c r="J145" s="95"/>
      <c r="K145" s="53" t="e">
        <f t="shared" si="30"/>
        <v>#DIV/0!</v>
      </c>
      <c r="L145" s="54"/>
      <c r="M145" s="95"/>
      <c r="N145" s="53" t="e">
        <f t="shared" si="31"/>
        <v>#DIV/0!</v>
      </c>
      <c r="O145" s="52"/>
      <c r="P145" s="95"/>
      <c r="Q145" s="53" t="e">
        <f t="shared" si="32"/>
        <v>#DIV/0!</v>
      </c>
      <c r="R145" s="52"/>
    </row>
    <row r="146" spans="2:18" ht="30" hidden="1" customHeight="1">
      <c r="B146" s="58"/>
      <c r="C146" s="57"/>
      <c r="D146" s="53"/>
      <c r="E146" s="56"/>
      <c r="F146" s="52">
        <v>106.7</v>
      </c>
      <c r="G146" s="52"/>
      <c r="H146" s="53" t="e">
        <f t="shared" si="29"/>
        <v>#DIV/0!</v>
      </c>
      <c r="I146" s="52"/>
      <c r="J146" s="95"/>
      <c r="K146" s="53" t="e">
        <f t="shared" si="30"/>
        <v>#DIV/0!</v>
      </c>
      <c r="L146" s="54"/>
      <c r="M146" s="95"/>
      <c r="N146" s="53" t="e">
        <f t="shared" si="31"/>
        <v>#DIV/0!</v>
      </c>
      <c r="O146" s="52"/>
      <c r="P146" s="95"/>
      <c r="Q146" s="53" t="e">
        <f t="shared" si="32"/>
        <v>#DIV/0!</v>
      </c>
      <c r="R146" s="52"/>
    </row>
    <row r="147" spans="2:18" ht="30" hidden="1" customHeight="1">
      <c r="B147" s="58"/>
      <c r="C147" s="57"/>
      <c r="D147" s="53"/>
      <c r="E147" s="56"/>
      <c r="F147" s="52">
        <v>106.7</v>
      </c>
      <c r="G147" s="52"/>
      <c r="H147" s="53" t="e">
        <f t="shared" si="29"/>
        <v>#DIV/0!</v>
      </c>
      <c r="I147" s="52"/>
      <c r="J147" s="95"/>
      <c r="K147" s="53" t="e">
        <f t="shared" si="30"/>
        <v>#DIV/0!</v>
      </c>
      <c r="L147" s="54"/>
      <c r="M147" s="95"/>
      <c r="N147" s="53" t="e">
        <f t="shared" si="31"/>
        <v>#DIV/0!</v>
      </c>
      <c r="O147" s="52"/>
      <c r="P147" s="95"/>
      <c r="Q147" s="53" t="e">
        <f t="shared" si="32"/>
        <v>#DIV/0!</v>
      </c>
      <c r="R147" s="52"/>
    </row>
    <row r="148" spans="2:18" ht="30" hidden="1" customHeight="1">
      <c r="B148" s="58"/>
      <c r="C148" s="57"/>
      <c r="D148" s="53"/>
      <c r="E148" s="56"/>
      <c r="F148" s="52">
        <v>106.7</v>
      </c>
      <c r="G148" s="52"/>
      <c r="H148" s="53" t="e">
        <f t="shared" si="29"/>
        <v>#DIV/0!</v>
      </c>
      <c r="I148" s="52"/>
      <c r="J148" s="95"/>
      <c r="K148" s="53" t="e">
        <f t="shared" si="30"/>
        <v>#DIV/0!</v>
      </c>
      <c r="L148" s="54"/>
      <c r="M148" s="95"/>
      <c r="N148" s="53" t="e">
        <f t="shared" si="31"/>
        <v>#DIV/0!</v>
      </c>
      <c r="O148" s="52"/>
      <c r="P148" s="95"/>
      <c r="Q148" s="53" t="e">
        <f t="shared" si="32"/>
        <v>#DIV/0!</v>
      </c>
      <c r="R148" s="52"/>
    </row>
    <row r="149" spans="2:18" ht="30" hidden="1" customHeight="1">
      <c r="B149" s="58"/>
      <c r="C149" s="57"/>
      <c r="D149" s="53"/>
      <c r="E149" s="56"/>
      <c r="F149" s="52">
        <v>106.7</v>
      </c>
      <c r="G149" s="52"/>
      <c r="H149" s="53" t="e">
        <f t="shared" si="29"/>
        <v>#DIV/0!</v>
      </c>
      <c r="I149" s="52"/>
      <c r="J149" s="95"/>
      <c r="K149" s="53" t="e">
        <f t="shared" si="30"/>
        <v>#DIV/0!</v>
      </c>
      <c r="L149" s="54"/>
      <c r="M149" s="95"/>
      <c r="N149" s="53" t="e">
        <f t="shared" si="31"/>
        <v>#DIV/0!</v>
      </c>
      <c r="O149" s="52"/>
      <c r="P149" s="95"/>
      <c r="Q149" s="53" t="e">
        <f t="shared" si="32"/>
        <v>#DIV/0!</v>
      </c>
      <c r="R149" s="52"/>
    </row>
    <row r="150" spans="2:18" ht="30" hidden="1" customHeight="1">
      <c r="B150" s="58"/>
      <c r="C150" s="57"/>
      <c r="D150" s="53"/>
      <c r="E150" s="56"/>
      <c r="F150" s="52">
        <v>106.7</v>
      </c>
      <c r="G150" s="52"/>
      <c r="H150" s="53" t="e">
        <f t="shared" si="29"/>
        <v>#DIV/0!</v>
      </c>
      <c r="I150" s="52"/>
      <c r="J150" s="95"/>
      <c r="K150" s="53" t="e">
        <f t="shared" si="30"/>
        <v>#DIV/0!</v>
      </c>
      <c r="L150" s="54"/>
      <c r="M150" s="95"/>
      <c r="N150" s="53" t="e">
        <f t="shared" si="31"/>
        <v>#DIV/0!</v>
      </c>
      <c r="O150" s="52"/>
      <c r="P150" s="95"/>
      <c r="Q150" s="53" t="e">
        <f t="shared" si="32"/>
        <v>#DIV/0!</v>
      </c>
      <c r="R150" s="52"/>
    </row>
    <row r="151" spans="2:18" ht="30" customHeight="1">
      <c r="B151" s="58" t="s">
        <v>64</v>
      </c>
      <c r="C151" s="57" t="s">
        <v>23</v>
      </c>
      <c r="D151" s="53"/>
      <c r="E151" s="56"/>
      <c r="F151" s="52">
        <v>106.7</v>
      </c>
      <c r="G151" s="52"/>
      <c r="H151" s="53" t="e">
        <f t="shared" si="29"/>
        <v>#DIV/0!</v>
      </c>
      <c r="I151" s="52"/>
      <c r="J151" s="95"/>
      <c r="K151" s="53" t="e">
        <f t="shared" si="30"/>
        <v>#DIV/0!</v>
      </c>
      <c r="L151" s="54"/>
      <c r="M151" s="95"/>
      <c r="N151" s="53" t="e">
        <f t="shared" si="31"/>
        <v>#DIV/0!</v>
      </c>
      <c r="O151" s="52"/>
      <c r="P151" s="95"/>
      <c r="Q151" s="53" t="e">
        <f t="shared" si="32"/>
        <v>#DIV/0!</v>
      </c>
      <c r="R151" s="52"/>
    </row>
    <row r="152" spans="2:18" ht="45.75" hidden="1" customHeight="1">
      <c r="B152" s="30" t="s">
        <v>65</v>
      </c>
      <c r="C152" s="14" t="s">
        <v>66</v>
      </c>
      <c r="D152" s="50">
        <f>D153+D154</f>
        <v>0</v>
      </c>
      <c r="E152" s="50"/>
      <c r="F152" s="50">
        <v>106.7</v>
      </c>
      <c r="G152" s="50">
        <f t="shared" ref="G152:P152" si="33">G153+G154</f>
        <v>0</v>
      </c>
      <c r="H152" s="50" t="e">
        <f t="shared" si="29"/>
        <v>#DIV/0!</v>
      </c>
      <c r="I152" s="37"/>
      <c r="J152" s="94">
        <f t="shared" si="33"/>
        <v>0</v>
      </c>
      <c r="K152" s="50" t="e">
        <f t="shared" si="30"/>
        <v>#DIV/0!</v>
      </c>
      <c r="L152" s="41"/>
      <c r="M152" s="94">
        <f t="shared" si="33"/>
        <v>0</v>
      </c>
      <c r="N152" s="50" t="e">
        <f t="shared" si="31"/>
        <v>#DIV/0!</v>
      </c>
      <c r="O152" s="37"/>
      <c r="P152" s="94">
        <f t="shared" si="33"/>
        <v>0</v>
      </c>
      <c r="Q152" s="50" t="e">
        <f t="shared" si="32"/>
        <v>#DIV/0!</v>
      </c>
      <c r="R152" s="50"/>
    </row>
    <row r="153" spans="2:18" ht="30" hidden="1" customHeight="1">
      <c r="B153" s="58"/>
      <c r="C153" s="57"/>
      <c r="D153" s="53"/>
      <c r="E153" s="56"/>
      <c r="F153" s="52">
        <v>106.7</v>
      </c>
      <c r="G153" s="52"/>
      <c r="H153" s="53" t="e">
        <f t="shared" si="29"/>
        <v>#DIV/0!</v>
      </c>
      <c r="I153" s="52"/>
      <c r="J153" s="95"/>
      <c r="K153" s="53" t="e">
        <f t="shared" si="30"/>
        <v>#DIV/0!</v>
      </c>
      <c r="L153" s="54"/>
      <c r="M153" s="95"/>
      <c r="N153" s="53" t="e">
        <f t="shared" si="31"/>
        <v>#DIV/0!</v>
      </c>
      <c r="O153" s="52"/>
      <c r="P153" s="95"/>
      <c r="Q153" s="53" t="e">
        <f t="shared" si="32"/>
        <v>#DIV/0!</v>
      </c>
      <c r="R153" s="52"/>
    </row>
    <row r="154" spans="2:18" ht="30" hidden="1" customHeight="1">
      <c r="B154" s="58"/>
      <c r="C154" s="57"/>
      <c r="D154" s="53"/>
      <c r="E154" s="56"/>
      <c r="F154" s="52">
        <v>106.7</v>
      </c>
      <c r="G154" s="52"/>
      <c r="H154" s="53" t="e">
        <f t="shared" si="29"/>
        <v>#DIV/0!</v>
      </c>
      <c r="I154" s="52"/>
      <c r="J154" s="95"/>
      <c r="K154" s="53" t="e">
        <f t="shared" si="30"/>
        <v>#DIV/0!</v>
      </c>
      <c r="L154" s="54"/>
      <c r="M154" s="95"/>
      <c r="N154" s="53" t="e">
        <f t="shared" si="31"/>
        <v>#DIV/0!</v>
      </c>
      <c r="O154" s="52"/>
      <c r="P154" s="95"/>
      <c r="Q154" s="53" t="e">
        <f t="shared" si="32"/>
        <v>#DIV/0!</v>
      </c>
      <c r="R154" s="52"/>
    </row>
    <row r="155" spans="2:18" ht="30" hidden="1" customHeight="1">
      <c r="B155" s="58" t="s">
        <v>67</v>
      </c>
      <c r="C155" s="57" t="s">
        <v>23</v>
      </c>
      <c r="D155" s="53"/>
      <c r="E155" s="56"/>
      <c r="F155" s="52">
        <v>106.7</v>
      </c>
      <c r="G155" s="52"/>
      <c r="H155" s="53" t="e">
        <f t="shared" si="29"/>
        <v>#DIV/0!</v>
      </c>
      <c r="I155" s="52"/>
      <c r="J155" s="95"/>
      <c r="K155" s="53" t="e">
        <f t="shared" si="30"/>
        <v>#DIV/0!</v>
      </c>
      <c r="L155" s="54"/>
      <c r="M155" s="95"/>
      <c r="N155" s="53" t="e">
        <f t="shared" si="31"/>
        <v>#DIV/0!</v>
      </c>
      <c r="O155" s="52"/>
      <c r="P155" s="95"/>
      <c r="Q155" s="53" t="e">
        <f t="shared" si="32"/>
        <v>#DIV/0!</v>
      </c>
      <c r="R155" s="52"/>
    </row>
    <row r="156" spans="2:18" ht="29.25">
      <c r="B156" s="30" t="s">
        <v>68</v>
      </c>
      <c r="C156" s="14" t="s">
        <v>17</v>
      </c>
      <c r="D156" s="50">
        <f>D157+D158</f>
        <v>300</v>
      </c>
      <c r="E156" s="50"/>
      <c r="F156" s="50">
        <v>106.7</v>
      </c>
      <c r="G156" s="50">
        <f t="shared" ref="G156:P156" si="34">G157+G158</f>
        <v>350</v>
      </c>
      <c r="H156" s="50">
        <f t="shared" si="29"/>
        <v>112.61261261261262</v>
      </c>
      <c r="I156" s="37">
        <v>103.6</v>
      </c>
      <c r="J156" s="94">
        <f t="shared" si="34"/>
        <v>0</v>
      </c>
      <c r="K156" s="50" t="e">
        <f t="shared" si="30"/>
        <v>#DIV/0!</v>
      </c>
      <c r="L156" s="41"/>
      <c r="M156" s="94">
        <f t="shared" si="34"/>
        <v>0</v>
      </c>
      <c r="N156" s="50" t="e">
        <f t="shared" si="31"/>
        <v>#DIV/0!</v>
      </c>
      <c r="O156" s="37"/>
      <c r="P156" s="94">
        <f t="shared" si="34"/>
        <v>0</v>
      </c>
      <c r="Q156" s="50" t="e">
        <f t="shared" si="32"/>
        <v>#DIV/0!</v>
      </c>
      <c r="R156" s="50"/>
    </row>
    <row r="157" spans="2:18" ht="30" customHeight="1">
      <c r="B157" s="58"/>
      <c r="C157" s="74" t="s">
        <v>154</v>
      </c>
      <c r="D157" s="63"/>
      <c r="E157" s="64"/>
      <c r="F157" s="52">
        <v>106.7</v>
      </c>
      <c r="G157" s="65"/>
      <c r="H157" s="53" t="e">
        <f t="shared" si="29"/>
        <v>#DIV/0!</v>
      </c>
      <c r="I157" s="52"/>
      <c r="J157" s="95"/>
      <c r="K157" s="53" t="e">
        <f t="shared" si="30"/>
        <v>#DIV/0!</v>
      </c>
      <c r="L157" s="54"/>
      <c r="M157" s="95"/>
      <c r="N157" s="53" t="e">
        <f t="shared" si="31"/>
        <v>#DIV/0!</v>
      </c>
      <c r="O157" s="52"/>
      <c r="P157" s="95"/>
      <c r="Q157" s="53" t="e">
        <f t="shared" si="32"/>
        <v>#DIV/0!</v>
      </c>
      <c r="R157" s="52"/>
    </row>
    <row r="158" spans="2:18" ht="16.5" customHeight="1">
      <c r="B158" s="58"/>
      <c r="C158" s="75" t="s">
        <v>155</v>
      </c>
      <c r="D158" s="63">
        <v>300</v>
      </c>
      <c r="E158" s="64">
        <v>28.7</v>
      </c>
      <c r="F158" s="52">
        <v>106.7</v>
      </c>
      <c r="G158" s="65">
        <v>350</v>
      </c>
      <c r="H158" s="53">
        <f t="shared" si="29"/>
        <v>112.61261261261262</v>
      </c>
      <c r="I158" s="52">
        <v>103.6</v>
      </c>
      <c r="J158" s="95"/>
      <c r="K158" s="53" t="e">
        <f t="shared" si="30"/>
        <v>#DIV/0!</v>
      </c>
      <c r="L158" s="54"/>
      <c r="M158" s="95"/>
      <c r="N158" s="53" t="e">
        <f t="shared" si="31"/>
        <v>#DIV/0!</v>
      </c>
      <c r="O158" s="52"/>
      <c r="P158" s="95"/>
      <c r="Q158" s="53" t="e">
        <f t="shared" si="32"/>
        <v>#DIV/0!</v>
      </c>
      <c r="R158" s="52"/>
    </row>
    <row r="159" spans="2:18" ht="30" customHeight="1">
      <c r="B159" s="58" t="s">
        <v>69</v>
      </c>
      <c r="C159" s="57" t="s">
        <v>23</v>
      </c>
      <c r="D159" s="53"/>
      <c r="E159" s="56"/>
      <c r="F159" s="52">
        <v>106.7</v>
      </c>
      <c r="G159" s="52"/>
      <c r="H159" s="53" t="e">
        <f t="shared" si="29"/>
        <v>#DIV/0!</v>
      </c>
      <c r="I159" s="52"/>
      <c r="J159" s="95"/>
      <c r="K159" s="53" t="e">
        <f t="shared" si="30"/>
        <v>#DIV/0!</v>
      </c>
      <c r="L159" s="54"/>
      <c r="M159" s="95"/>
      <c r="N159" s="53" t="e">
        <f t="shared" si="31"/>
        <v>#DIV/0!</v>
      </c>
      <c r="O159" s="52"/>
      <c r="P159" s="95"/>
      <c r="Q159" s="53" t="e">
        <f t="shared" si="32"/>
        <v>#DIV/0!</v>
      </c>
      <c r="R159" s="52"/>
    </row>
    <row r="160" spans="2:18" ht="30" customHeight="1">
      <c r="B160" s="30" t="s">
        <v>70</v>
      </c>
      <c r="C160" s="14" t="s">
        <v>18</v>
      </c>
      <c r="D160" s="50">
        <f>D161</f>
        <v>0</v>
      </c>
      <c r="E160" s="50"/>
      <c r="F160" s="50">
        <v>106.7</v>
      </c>
      <c r="G160" s="50">
        <f t="shared" ref="G160:P160" si="35">G161</f>
        <v>0</v>
      </c>
      <c r="H160" s="50" t="e">
        <f t="shared" si="29"/>
        <v>#DIV/0!</v>
      </c>
      <c r="I160" s="37"/>
      <c r="J160" s="94">
        <f t="shared" si="35"/>
        <v>0</v>
      </c>
      <c r="K160" s="50" t="e">
        <f t="shared" si="30"/>
        <v>#DIV/0!</v>
      </c>
      <c r="L160" s="41"/>
      <c r="M160" s="94">
        <f t="shared" si="35"/>
        <v>0</v>
      </c>
      <c r="N160" s="50" t="e">
        <f t="shared" si="31"/>
        <v>#DIV/0!</v>
      </c>
      <c r="O160" s="37"/>
      <c r="P160" s="94">
        <f t="shared" si="35"/>
        <v>0</v>
      </c>
      <c r="Q160" s="50" t="e">
        <f t="shared" si="32"/>
        <v>#DIV/0!</v>
      </c>
      <c r="R160" s="50"/>
    </row>
    <row r="161" spans="2:18" ht="30" customHeight="1">
      <c r="B161" s="58"/>
      <c r="C161" s="57"/>
      <c r="D161" s="53"/>
      <c r="E161" s="56"/>
      <c r="F161" s="52">
        <v>106.7</v>
      </c>
      <c r="G161" s="52"/>
      <c r="H161" s="53" t="e">
        <f t="shared" si="29"/>
        <v>#DIV/0!</v>
      </c>
      <c r="I161" s="52"/>
      <c r="J161" s="95"/>
      <c r="K161" s="53" t="e">
        <f t="shared" si="30"/>
        <v>#DIV/0!</v>
      </c>
      <c r="L161" s="54"/>
      <c r="M161" s="95"/>
      <c r="N161" s="53" t="e">
        <f t="shared" si="31"/>
        <v>#DIV/0!</v>
      </c>
      <c r="O161" s="52"/>
      <c r="P161" s="95"/>
      <c r="Q161" s="53" t="e">
        <f t="shared" si="32"/>
        <v>#DIV/0!</v>
      </c>
      <c r="R161" s="52"/>
    </row>
    <row r="162" spans="2:18" ht="30" customHeight="1">
      <c r="B162" s="58" t="s">
        <v>71</v>
      </c>
      <c r="C162" s="57" t="s">
        <v>23</v>
      </c>
      <c r="D162" s="53"/>
      <c r="E162" s="56"/>
      <c r="F162" s="52">
        <v>106.7</v>
      </c>
      <c r="G162" s="52"/>
      <c r="H162" s="53" t="e">
        <f t="shared" si="29"/>
        <v>#DIV/0!</v>
      </c>
      <c r="I162" s="52"/>
      <c r="J162" s="95"/>
      <c r="K162" s="53" t="e">
        <f t="shared" si="30"/>
        <v>#DIV/0!</v>
      </c>
      <c r="L162" s="54"/>
      <c r="M162" s="95"/>
      <c r="N162" s="53" t="e">
        <f t="shared" si="31"/>
        <v>#DIV/0!</v>
      </c>
      <c r="O162" s="52"/>
      <c r="P162" s="95"/>
      <c r="Q162" s="53" t="e">
        <f t="shared" si="32"/>
        <v>#DIV/0!</v>
      </c>
      <c r="R162" s="52"/>
    </row>
    <row r="163" spans="2:18" ht="30" customHeight="1">
      <c r="B163" s="30" t="s">
        <v>72</v>
      </c>
      <c r="C163" s="14" t="s">
        <v>132</v>
      </c>
      <c r="D163" s="50">
        <f>D164</f>
        <v>0</v>
      </c>
      <c r="E163" s="50"/>
      <c r="F163" s="50">
        <v>106.7</v>
      </c>
      <c r="G163" s="50">
        <f t="shared" ref="G163:P163" si="36">G164</f>
        <v>4740</v>
      </c>
      <c r="H163" s="50" t="e">
        <f t="shared" si="29"/>
        <v>#DIV/0!</v>
      </c>
      <c r="I163" s="37"/>
      <c r="J163" s="94">
        <f t="shared" si="36"/>
        <v>4800</v>
      </c>
      <c r="K163" s="50" t="e">
        <f t="shared" si="30"/>
        <v>#DIV/0!</v>
      </c>
      <c r="L163" s="41"/>
      <c r="M163" s="94">
        <f t="shared" si="36"/>
        <v>4800</v>
      </c>
      <c r="N163" s="50" t="e">
        <f t="shared" si="31"/>
        <v>#DIV/0!</v>
      </c>
      <c r="O163" s="37"/>
      <c r="P163" s="94">
        <f t="shared" si="36"/>
        <v>4800</v>
      </c>
      <c r="Q163" s="50" t="e">
        <f t="shared" si="32"/>
        <v>#DIV/0!</v>
      </c>
      <c r="R163" s="50"/>
    </row>
    <row r="164" spans="2:18" ht="30" customHeight="1">
      <c r="B164" s="58"/>
      <c r="C164" s="106" t="s">
        <v>176</v>
      </c>
      <c r="D164" s="72"/>
      <c r="E164" s="64"/>
      <c r="F164" s="52">
        <v>106.7</v>
      </c>
      <c r="G164" s="65">
        <v>4740</v>
      </c>
      <c r="H164" s="53" t="e">
        <f t="shared" ref="H164" si="37">G164/D164/I164*10000</f>
        <v>#DIV/0!</v>
      </c>
      <c r="I164" s="52">
        <v>103.6</v>
      </c>
      <c r="J164" s="95">
        <v>4800</v>
      </c>
      <c r="K164" s="53">
        <f t="shared" ref="K164" si="38">J164/G164/L164*10000</f>
        <v>97.652673852275925</v>
      </c>
      <c r="L164" s="54">
        <v>103.7</v>
      </c>
      <c r="M164" s="95">
        <v>4800</v>
      </c>
      <c r="N164" s="53">
        <f t="shared" ref="N164" si="39">M164/J164/O164*10000</f>
        <v>96.432015429122472</v>
      </c>
      <c r="O164" s="52">
        <v>103.7</v>
      </c>
      <c r="P164" s="95">
        <v>4800</v>
      </c>
      <c r="Q164" s="53">
        <f t="shared" ref="Q164" si="40">P164/M164/R164*10000</f>
        <v>96.339113680154156</v>
      </c>
      <c r="R164" s="50">
        <v>103.8</v>
      </c>
    </row>
    <row r="165" spans="2:18" ht="30" customHeight="1">
      <c r="B165" s="31" t="s">
        <v>73</v>
      </c>
      <c r="C165" s="57" t="s">
        <v>23</v>
      </c>
      <c r="D165" s="53"/>
      <c r="E165" s="56"/>
      <c r="F165" s="52">
        <v>106.7</v>
      </c>
      <c r="G165" s="52"/>
      <c r="H165" s="53" t="e">
        <f t="shared" si="29"/>
        <v>#DIV/0!</v>
      </c>
      <c r="I165" s="52"/>
      <c r="J165" s="95"/>
      <c r="K165" s="53" t="e">
        <f t="shared" si="30"/>
        <v>#DIV/0!</v>
      </c>
      <c r="L165" s="54"/>
      <c r="M165" s="95"/>
      <c r="N165" s="53" t="e">
        <f t="shared" si="31"/>
        <v>#DIV/0!</v>
      </c>
      <c r="O165" s="52"/>
      <c r="P165" s="95"/>
      <c r="Q165" s="53" t="e">
        <f t="shared" si="32"/>
        <v>#DIV/0!</v>
      </c>
      <c r="R165" s="52"/>
    </row>
    <row r="166" spans="2:18" ht="30" customHeight="1">
      <c r="B166" s="30" t="s">
        <v>74</v>
      </c>
      <c r="C166" s="14" t="s">
        <v>75</v>
      </c>
      <c r="D166" s="50">
        <f>D167</f>
        <v>57</v>
      </c>
      <c r="E166" s="50"/>
      <c r="F166" s="50">
        <v>104.6</v>
      </c>
      <c r="G166" s="50">
        <f t="shared" ref="G166:P166" si="41">G167</f>
        <v>0</v>
      </c>
      <c r="H166" s="50" t="e">
        <f t="shared" si="29"/>
        <v>#DIV/0!</v>
      </c>
      <c r="I166" s="37"/>
      <c r="J166" s="94">
        <f t="shared" si="41"/>
        <v>0</v>
      </c>
      <c r="K166" s="50" t="e">
        <f t="shared" si="30"/>
        <v>#DIV/0!</v>
      </c>
      <c r="L166" s="41"/>
      <c r="M166" s="94">
        <f t="shared" si="41"/>
        <v>0</v>
      </c>
      <c r="N166" s="50" t="e">
        <f t="shared" si="31"/>
        <v>#DIV/0!</v>
      </c>
      <c r="O166" s="37"/>
      <c r="P166" s="94">
        <f t="shared" si="41"/>
        <v>0</v>
      </c>
      <c r="Q166" s="50" t="e">
        <f t="shared" si="32"/>
        <v>#DIV/0!</v>
      </c>
      <c r="R166" s="50"/>
    </row>
    <row r="167" spans="2:18" s="15" customFormat="1" ht="30" customHeight="1">
      <c r="B167" s="58"/>
      <c r="C167" s="71" t="s">
        <v>156</v>
      </c>
      <c r="D167" s="72">
        <v>57</v>
      </c>
      <c r="E167" s="64">
        <v>6</v>
      </c>
      <c r="F167" s="52">
        <v>106.7</v>
      </c>
      <c r="G167" s="65"/>
      <c r="H167" s="53" t="e">
        <f t="shared" si="29"/>
        <v>#DIV/0!</v>
      </c>
      <c r="I167" s="52"/>
      <c r="J167" s="95"/>
      <c r="K167" s="53" t="e">
        <f t="shared" si="30"/>
        <v>#DIV/0!</v>
      </c>
      <c r="L167" s="54"/>
      <c r="M167" s="95"/>
      <c r="N167" s="53" t="e">
        <f t="shared" si="31"/>
        <v>#DIV/0!</v>
      </c>
      <c r="O167" s="52"/>
      <c r="P167" s="95"/>
      <c r="Q167" s="53" t="e">
        <f t="shared" si="32"/>
        <v>#DIV/0!</v>
      </c>
      <c r="R167" s="52"/>
    </row>
    <row r="168" spans="2:18" s="15" customFormat="1" ht="30" customHeight="1">
      <c r="B168" s="58" t="s">
        <v>76</v>
      </c>
      <c r="C168" s="57" t="s">
        <v>23</v>
      </c>
      <c r="D168" s="53"/>
      <c r="E168" s="56"/>
      <c r="F168" s="52">
        <v>104.6</v>
      </c>
      <c r="G168" s="52"/>
      <c r="H168" s="53" t="e">
        <f t="shared" si="29"/>
        <v>#DIV/0!</v>
      </c>
      <c r="I168" s="52"/>
      <c r="J168" s="95"/>
      <c r="K168" s="53" t="e">
        <f t="shared" si="30"/>
        <v>#DIV/0!</v>
      </c>
      <c r="L168" s="54"/>
      <c r="M168" s="95"/>
      <c r="N168" s="53" t="e">
        <f t="shared" si="31"/>
        <v>#DIV/0!</v>
      </c>
      <c r="O168" s="52"/>
      <c r="P168" s="95"/>
      <c r="Q168" s="53" t="e">
        <f t="shared" si="32"/>
        <v>#DIV/0!</v>
      </c>
      <c r="R168" s="52"/>
    </row>
    <row r="169" spans="2:18" s="15" customFormat="1" ht="45" customHeight="1">
      <c r="B169" s="30" t="s">
        <v>77</v>
      </c>
      <c r="C169" s="14" t="s">
        <v>78</v>
      </c>
      <c r="D169" s="50">
        <f>D170</f>
        <v>118</v>
      </c>
      <c r="E169" s="50"/>
      <c r="F169" s="50">
        <v>106.7</v>
      </c>
      <c r="G169" s="50">
        <f t="shared" ref="G169:P169" si="42">G170</f>
        <v>0</v>
      </c>
      <c r="H169" s="50" t="e">
        <f t="shared" si="29"/>
        <v>#DIV/0!</v>
      </c>
      <c r="I169" s="37"/>
      <c r="J169" s="94">
        <f t="shared" si="42"/>
        <v>0</v>
      </c>
      <c r="K169" s="50" t="e">
        <f t="shared" si="30"/>
        <v>#DIV/0!</v>
      </c>
      <c r="L169" s="41"/>
      <c r="M169" s="94">
        <f t="shared" si="42"/>
        <v>0</v>
      </c>
      <c r="N169" s="50" t="e">
        <f t="shared" si="31"/>
        <v>#DIV/0!</v>
      </c>
      <c r="O169" s="37"/>
      <c r="P169" s="94">
        <f t="shared" si="42"/>
        <v>0</v>
      </c>
      <c r="Q169" s="50" t="e">
        <f t="shared" si="32"/>
        <v>#DIV/0!</v>
      </c>
      <c r="R169" s="50"/>
    </row>
    <row r="170" spans="2:18" s="15" customFormat="1" ht="30" customHeight="1">
      <c r="B170" s="58"/>
      <c r="C170" s="71" t="s">
        <v>157</v>
      </c>
      <c r="D170" s="72">
        <v>118</v>
      </c>
      <c r="E170" s="64"/>
      <c r="F170" s="52">
        <v>106.7</v>
      </c>
      <c r="G170" s="65"/>
      <c r="H170" s="76" t="e">
        <f t="shared" si="29"/>
        <v>#DIV/0!</v>
      </c>
      <c r="I170" s="52"/>
      <c r="J170" s="95"/>
      <c r="K170" s="53" t="e">
        <f t="shared" si="30"/>
        <v>#DIV/0!</v>
      </c>
      <c r="L170" s="54"/>
      <c r="M170" s="95"/>
      <c r="N170" s="53" t="e">
        <f t="shared" si="31"/>
        <v>#DIV/0!</v>
      </c>
      <c r="O170" s="52"/>
      <c r="P170" s="95"/>
      <c r="Q170" s="53" t="e">
        <f t="shared" si="32"/>
        <v>#DIV/0!</v>
      </c>
      <c r="R170" s="52"/>
    </row>
    <row r="171" spans="2:18" s="15" customFormat="1" ht="30" customHeight="1">
      <c r="B171" s="29" t="s">
        <v>79</v>
      </c>
      <c r="C171" s="57" t="s">
        <v>23</v>
      </c>
      <c r="D171" s="53"/>
      <c r="E171" s="56"/>
      <c r="F171" s="52">
        <v>106.7</v>
      </c>
      <c r="G171" s="52"/>
      <c r="H171" s="53" t="e">
        <f t="shared" si="29"/>
        <v>#DIV/0!</v>
      </c>
      <c r="I171" s="52"/>
      <c r="J171" s="95"/>
      <c r="K171" s="53" t="e">
        <f t="shared" si="30"/>
        <v>#DIV/0!</v>
      </c>
      <c r="L171" s="54"/>
      <c r="M171" s="95"/>
      <c r="N171" s="53" t="e">
        <f t="shared" si="31"/>
        <v>#DIV/0!</v>
      </c>
      <c r="O171" s="52"/>
      <c r="P171" s="95"/>
      <c r="Q171" s="53" t="e">
        <f t="shared" si="32"/>
        <v>#DIV/0!</v>
      </c>
      <c r="R171" s="52"/>
    </row>
    <row r="172" spans="2:18" s="15" customFormat="1" ht="60.75" customHeight="1">
      <c r="B172" s="27" t="s">
        <v>80</v>
      </c>
      <c r="C172" s="14" t="s">
        <v>134</v>
      </c>
      <c r="D172" s="50">
        <f>D173+D174+D175</f>
        <v>3698.9</v>
      </c>
      <c r="E172" s="50">
        <v>18.3</v>
      </c>
      <c r="F172" s="50">
        <v>106.7</v>
      </c>
      <c r="G172" s="50">
        <f>G173+G175+G176</f>
        <v>4528</v>
      </c>
      <c r="H172" s="50">
        <f t="shared" si="29"/>
        <v>118.16097679462463</v>
      </c>
      <c r="I172" s="37">
        <v>103.6</v>
      </c>
      <c r="J172" s="94">
        <f>J173+J174+J175</f>
        <v>3310</v>
      </c>
      <c r="K172" s="50">
        <f t="shared" si="30"/>
        <v>70.492484777030782</v>
      </c>
      <c r="L172" s="50">
        <v>103.7</v>
      </c>
      <c r="M172" s="100">
        <f>M173+M174+M175</f>
        <v>3115</v>
      </c>
      <c r="N172" s="50">
        <f t="shared" si="31"/>
        <v>90.750975245231572</v>
      </c>
      <c r="O172" s="37">
        <v>103.7</v>
      </c>
      <c r="P172" s="94">
        <f>P173+P174+P175</f>
        <v>2020</v>
      </c>
      <c r="Q172" s="50">
        <f t="shared" si="32"/>
        <v>62.473518341544583</v>
      </c>
      <c r="R172" s="50">
        <v>103.8</v>
      </c>
    </row>
    <row r="173" spans="2:18" s="45" customFormat="1" ht="14.25" customHeight="1">
      <c r="B173" s="46"/>
      <c r="C173" s="62" t="s">
        <v>158</v>
      </c>
      <c r="D173" s="72">
        <v>1614</v>
      </c>
      <c r="E173" s="68">
        <v>18.3</v>
      </c>
      <c r="F173" s="52">
        <v>106.7</v>
      </c>
      <c r="G173" s="72">
        <v>4423</v>
      </c>
      <c r="H173" s="53">
        <f t="shared" si="29"/>
        <v>264.51703960997645</v>
      </c>
      <c r="I173" s="52">
        <v>103.6</v>
      </c>
      <c r="J173" s="94">
        <v>1700</v>
      </c>
      <c r="K173" s="53">
        <f t="shared" si="30"/>
        <v>37.064080088064259</v>
      </c>
      <c r="L173" s="50">
        <v>103.7</v>
      </c>
      <c r="M173" s="98">
        <v>1800</v>
      </c>
      <c r="N173" s="53">
        <f t="shared" si="31"/>
        <v>102.10448692495321</v>
      </c>
      <c r="O173" s="52">
        <v>103.7</v>
      </c>
      <c r="P173" s="94">
        <v>1900</v>
      </c>
      <c r="Q173" s="53">
        <f t="shared" si="32"/>
        <v>101.69128666238493</v>
      </c>
      <c r="R173" s="50">
        <v>103.8</v>
      </c>
    </row>
    <row r="174" spans="2:18" s="45" customFormat="1" ht="15.75" customHeight="1">
      <c r="B174" s="46"/>
      <c r="C174" s="78" t="s">
        <v>159</v>
      </c>
      <c r="D174" s="72">
        <v>1984.9</v>
      </c>
      <c r="E174" s="68"/>
      <c r="F174" s="52">
        <v>106.7</v>
      </c>
      <c r="G174" s="72"/>
      <c r="H174" s="53">
        <f t="shared" si="29"/>
        <v>0</v>
      </c>
      <c r="I174" s="52">
        <v>103.6</v>
      </c>
      <c r="J174" s="94">
        <v>1500</v>
      </c>
      <c r="K174" s="53" t="e">
        <f t="shared" si="30"/>
        <v>#DIV/0!</v>
      </c>
      <c r="L174" s="50">
        <v>103.7</v>
      </c>
      <c r="M174" s="98">
        <v>1200</v>
      </c>
      <c r="N174" s="53">
        <f t="shared" si="31"/>
        <v>77.145612343297984</v>
      </c>
      <c r="O174" s="52">
        <v>103.7</v>
      </c>
      <c r="P174" s="94"/>
      <c r="Q174" s="53">
        <f t="shared" si="32"/>
        <v>0</v>
      </c>
      <c r="R174" s="50">
        <v>103.8</v>
      </c>
    </row>
    <row r="175" spans="2:18" s="45" customFormat="1" ht="13.5" customHeight="1">
      <c r="B175" s="46"/>
      <c r="C175" s="79" t="s">
        <v>160</v>
      </c>
      <c r="D175" s="65">
        <v>100</v>
      </c>
      <c r="E175" s="68"/>
      <c r="F175" s="52">
        <v>106.7</v>
      </c>
      <c r="G175" s="65">
        <v>105</v>
      </c>
      <c r="H175" s="53">
        <f t="shared" si="29"/>
        <v>101.35135135135135</v>
      </c>
      <c r="I175" s="52">
        <v>103.6</v>
      </c>
      <c r="J175" s="94">
        <v>110</v>
      </c>
      <c r="K175" s="53">
        <f t="shared" si="30"/>
        <v>101.02401616384259</v>
      </c>
      <c r="L175" s="50">
        <v>103.7</v>
      </c>
      <c r="M175" s="98">
        <v>115</v>
      </c>
      <c r="N175" s="53">
        <f t="shared" si="31"/>
        <v>100.81528885771894</v>
      </c>
      <c r="O175" s="52">
        <v>103.7</v>
      </c>
      <c r="P175" s="94">
        <v>120</v>
      </c>
      <c r="Q175" s="53">
        <f t="shared" si="32"/>
        <v>100.52777079668259</v>
      </c>
      <c r="R175" s="50">
        <v>103.8</v>
      </c>
    </row>
    <row r="176" spans="2:18" s="15" customFormat="1" ht="30" hidden="1" customHeight="1">
      <c r="B176" s="29"/>
      <c r="C176" s="57"/>
      <c r="D176" s="53"/>
      <c r="E176" s="56"/>
      <c r="F176" s="38">
        <v>106.7</v>
      </c>
      <c r="G176" s="52"/>
      <c r="H176" s="53" t="e">
        <f t="shared" si="29"/>
        <v>#DIV/0!</v>
      </c>
      <c r="I176" s="52"/>
      <c r="J176" s="95"/>
      <c r="K176" s="53" t="e">
        <f t="shared" si="30"/>
        <v>#DIV/0!</v>
      </c>
      <c r="L176" s="54"/>
      <c r="M176" s="98"/>
      <c r="N176" s="53" t="e">
        <f t="shared" si="31"/>
        <v>#DIV/0!</v>
      </c>
      <c r="O176" s="52"/>
      <c r="P176" s="95"/>
      <c r="Q176" s="53" t="e">
        <f t="shared" si="32"/>
        <v>#DIV/0!</v>
      </c>
      <c r="R176" s="50">
        <v>103.8</v>
      </c>
    </row>
    <row r="177" spans="2:18" s="15" customFormat="1" ht="30" customHeight="1">
      <c r="B177" s="29" t="s">
        <v>81</v>
      </c>
      <c r="C177" s="57" t="s">
        <v>23</v>
      </c>
      <c r="D177" s="53"/>
      <c r="E177" s="56"/>
      <c r="F177" s="52">
        <v>106.7</v>
      </c>
      <c r="G177" s="52"/>
      <c r="H177" s="53" t="e">
        <f t="shared" si="29"/>
        <v>#DIV/0!</v>
      </c>
      <c r="I177" s="52"/>
      <c r="J177" s="95"/>
      <c r="K177" s="53" t="e">
        <f t="shared" si="30"/>
        <v>#DIV/0!</v>
      </c>
      <c r="L177" s="54"/>
      <c r="M177" s="95"/>
      <c r="N177" s="53" t="e">
        <f t="shared" si="31"/>
        <v>#DIV/0!</v>
      </c>
      <c r="O177" s="52"/>
      <c r="P177" s="95"/>
      <c r="Q177" s="53" t="e">
        <f t="shared" si="32"/>
        <v>#DIV/0!</v>
      </c>
      <c r="R177" s="50">
        <v>103.8</v>
      </c>
    </row>
    <row r="178" spans="2:18" ht="22.5" customHeight="1">
      <c r="B178" s="30" t="s">
        <v>82</v>
      </c>
      <c r="C178" s="14" t="s">
        <v>83</v>
      </c>
      <c r="D178" s="50">
        <f>D179+D180+D181+D182+D183+D184+D185+D186+D187+D188+D189+D190+D191+D192+D193+D194</f>
        <v>5067</v>
      </c>
      <c r="E178" s="50">
        <v>50.7</v>
      </c>
      <c r="F178" s="50">
        <v>106.7</v>
      </c>
      <c r="G178" s="50">
        <f t="shared" ref="G178:P178" si="43">G179+G180+G181+G182+G183+G184+G185+G186+G187+G188+G189+G190+G191+G192+G193+G194</f>
        <v>3791</v>
      </c>
      <c r="H178" s="50">
        <f t="shared" si="29"/>
        <v>72.217612182088203</v>
      </c>
      <c r="I178" s="37">
        <v>103.6</v>
      </c>
      <c r="J178" s="94">
        <f t="shared" si="43"/>
        <v>4041</v>
      </c>
      <c r="K178" s="50">
        <f t="shared" si="30"/>
        <v>102.79128840651117</v>
      </c>
      <c r="L178" s="50">
        <v>103.7</v>
      </c>
      <c r="M178" s="94">
        <f t="shared" si="43"/>
        <v>4356</v>
      </c>
      <c r="N178" s="50">
        <f t="shared" si="31"/>
        <v>103.94898767860862</v>
      </c>
      <c r="O178" s="50">
        <v>103.7</v>
      </c>
      <c r="P178" s="94">
        <f t="shared" si="43"/>
        <v>4633</v>
      </c>
      <c r="Q178" s="50">
        <f t="shared" si="32"/>
        <v>102.46536126725302</v>
      </c>
      <c r="R178" s="50">
        <v>103.8</v>
      </c>
    </row>
    <row r="179" spans="2:18" s="15" customFormat="1" ht="22.5" customHeight="1">
      <c r="B179" s="58"/>
      <c r="C179" s="80" t="s">
        <v>161</v>
      </c>
      <c r="D179" s="65">
        <v>226</v>
      </c>
      <c r="E179" s="68">
        <v>33.1</v>
      </c>
      <c r="F179" s="52">
        <v>106.7</v>
      </c>
      <c r="G179" s="65">
        <v>640</v>
      </c>
      <c r="H179" s="53">
        <f t="shared" si="29"/>
        <v>273.34540608876893</v>
      </c>
      <c r="I179" s="52">
        <v>103.6</v>
      </c>
      <c r="J179" s="97">
        <v>690</v>
      </c>
      <c r="K179" s="53">
        <f t="shared" si="30"/>
        <v>103.96576663452267</v>
      </c>
      <c r="L179" s="50">
        <v>103.7</v>
      </c>
      <c r="M179" s="97">
        <v>750</v>
      </c>
      <c r="N179" s="53">
        <f t="shared" si="31"/>
        <v>104.81740807513312</v>
      </c>
      <c r="O179" s="50">
        <v>103.7</v>
      </c>
      <c r="P179" s="99">
        <v>810</v>
      </c>
      <c r="Q179" s="53">
        <f t="shared" si="32"/>
        <v>104.04624277456649</v>
      </c>
      <c r="R179" s="50">
        <v>103.8</v>
      </c>
    </row>
    <row r="180" spans="2:18" s="15" customFormat="1" ht="22.5" customHeight="1">
      <c r="B180" s="58"/>
      <c r="C180" s="80" t="s">
        <v>162</v>
      </c>
      <c r="D180" s="65">
        <v>773</v>
      </c>
      <c r="E180" s="68">
        <v>65.3</v>
      </c>
      <c r="F180" s="52">
        <v>106.7</v>
      </c>
      <c r="G180" s="65">
        <v>1270</v>
      </c>
      <c r="H180" s="53">
        <f t="shared" si="29"/>
        <v>158.58586363114179</v>
      </c>
      <c r="I180" s="52">
        <v>103.6</v>
      </c>
      <c r="J180" s="97">
        <v>1355</v>
      </c>
      <c r="K180" s="53">
        <f t="shared" si="30"/>
        <v>102.88612669800075</v>
      </c>
      <c r="L180" s="50">
        <v>103.7</v>
      </c>
      <c r="M180" s="97">
        <v>1460</v>
      </c>
      <c r="N180" s="53">
        <f t="shared" si="31"/>
        <v>103.90460703064117</v>
      </c>
      <c r="O180" s="50">
        <v>103.7</v>
      </c>
      <c r="P180" s="99">
        <v>1540</v>
      </c>
      <c r="Q180" s="53">
        <f t="shared" si="32"/>
        <v>101.61796922427219</v>
      </c>
      <c r="R180" s="50">
        <v>103.8</v>
      </c>
    </row>
    <row r="181" spans="2:18" s="15" customFormat="1" ht="22.5" customHeight="1">
      <c r="B181" s="58"/>
      <c r="C181" s="80" t="s">
        <v>163</v>
      </c>
      <c r="D181" s="65">
        <v>230</v>
      </c>
      <c r="E181" s="68">
        <v>41.2</v>
      </c>
      <c r="F181" s="52">
        <v>106.7</v>
      </c>
      <c r="G181" s="65">
        <v>500</v>
      </c>
      <c r="H181" s="53">
        <f t="shared" si="29"/>
        <v>209.83716635890548</v>
      </c>
      <c r="I181" s="52">
        <v>103.6</v>
      </c>
      <c r="J181" s="97">
        <v>525</v>
      </c>
      <c r="K181" s="53">
        <f t="shared" si="30"/>
        <v>101.25361620057859</v>
      </c>
      <c r="L181" s="50">
        <v>103.7</v>
      </c>
      <c r="M181" s="97">
        <v>560</v>
      </c>
      <c r="N181" s="53">
        <f t="shared" si="31"/>
        <v>102.86081645773062</v>
      </c>
      <c r="O181" s="50">
        <v>103.7</v>
      </c>
      <c r="P181" s="99">
        <v>600</v>
      </c>
      <c r="Q181" s="53">
        <f t="shared" si="32"/>
        <v>103.2204789430223</v>
      </c>
      <c r="R181" s="50">
        <v>103.8</v>
      </c>
    </row>
    <row r="182" spans="2:18" s="15" customFormat="1" ht="22.5" customHeight="1">
      <c r="B182" s="58"/>
      <c r="C182" s="80" t="s">
        <v>164</v>
      </c>
      <c r="D182" s="65">
        <v>2457</v>
      </c>
      <c r="E182" s="68">
        <v>39.799999999999997</v>
      </c>
      <c r="F182" s="52">
        <v>106.7</v>
      </c>
      <c r="G182" s="65">
        <v>398</v>
      </c>
      <c r="H182" s="53">
        <f t="shared" si="29"/>
        <v>15.635729921444208</v>
      </c>
      <c r="I182" s="52">
        <v>103.6</v>
      </c>
      <c r="J182" s="97">
        <v>420</v>
      </c>
      <c r="K182" s="53">
        <f t="shared" si="30"/>
        <v>101.76242834229004</v>
      </c>
      <c r="L182" s="50">
        <v>103.7</v>
      </c>
      <c r="M182" s="97">
        <v>450</v>
      </c>
      <c r="N182" s="53">
        <f t="shared" si="31"/>
        <v>103.32001653120263</v>
      </c>
      <c r="O182" s="50">
        <v>103.7</v>
      </c>
      <c r="P182" s="99">
        <v>470</v>
      </c>
      <c r="Q182" s="53">
        <f t="shared" si="32"/>
        <v>100.62085206593878</v>
      </c>
      <c r="R182" s="50">
        <v>103.8</v>
      </c>
    </row>
    <row r="183" spans="2:18" s="15" customFormat="1" ht="22.5" customHeight="1">
      <c r="B183" s="58"/>
      <c r="C183" s="80" t="s">
        <v>165</v>
      </c>
      <c r="D183" s="65">
        <v>510</v>
      </c>
      <c r="E183" s="68">
        <v>128.69999999999999</v>
      </c>
      <c r="F183" s="52">
        <v>106.7</v>
      </c>
      <c r="G183" s="65">
        <v>385</v>
      </c>
      <c r="H183" s="53">
        <f t="shared" si="29"/>
        <v>72.866984631690514</v>
      </c>
      <c r="I183" s="52">
        <v>103.6</v>
      </c>
      <c r="J183" s="97">
        <v>410</v>
      </c>
      <c r="K183" s="53">
        <f t="shared" si="30"/>
        <v>102.69383461283171</v>
      </c>
      <c r="L183" s="50">
        <v>103.7</v>
      </c>
      <c r="M183" s="97">
        <v>440</v>
      </c>
      <c r="N183" s="53">
        <f t="shared" si="31"/>
        <v>103.48801655808265</v>
      </c>
      <c r="O183" s="50">
        <v>103.7</v>
      </c>
      <c r="P183" s="99">
        <v>460</v>
      </c>
      <c r="Q183" s="53">
        <f t="shared" si="32"/>
        <v>100.71816430197934</v>
      </c>
      <c r="R183" s="50">
        <v>103.8</v>
      </c>
    </row>
    <row r="184" spans="2:18" s="15" customFormat="1" ht="22.5" customHeight="1">
      <c r="B184" s="58"/>
      <c r="C184" s="80" t="s">
        <v>166</v>
      </c>
      <c r="D184" s="65">
        <v>659</v>
      </c>
      <c r="E184" s="68">
        <v>142.80000000000001</v>
      </c>
      <c r="F184" s="52">
        <v>106.7</v>
      </c>
      <c r="G184" s="65">
        <v>325</v>
      </c>
      <c r="H184" s="53">
        <f t="shared" si="29"/>
        <v>47.603423931193284</v>
      </c>
      <c r="I184" s="52">
        <v>103.6</v>
      </c>
      <c r="J184" s="97">
        <v>350</v>
      </c>
      <c r="K184" s="53">
        <f t="shared" si="30"/>
        <v>103.84986276982418</v>
      </c>
      <c r="L184" s="50">
        <v>103.7</v>
      </c>
      <c r="M184" s="97">
        <v>380</v>
      </c>
      <c r="N184" s="53">
        <f t="shared" si="31"/>
        <v>104.69761675161867</v>
      </c>
      <c r="O184" s="50">
        <v>103.7</v>
      </c>
      <c r="P184" s="99">
        <v>410</v>
      </c>
      <c r="Q184" s="53">
        <f t="shared" si="32"/>
        <v>103.94483318121894</v>
      </c>
      <c r="R184" s="50">
        <v>103.8</v>
      </c>
    </row>
    <row r="185" spans="2:18" s="15" customFormat="1" ht="22.5" customHeight="1">
      <c r="B185" s="58"/>
      <c r="C185" s="80" t="s">
        <v>167</v>
      </c>
      <c r="D185" s="65">
        <v>0</v>
      </c>
      <c r="E185" s="68"/>
      <c r="F185" s="52">
        <v>106.7</v>
      </c>
      <c r="G185" s="65">
        <v>55</v>
      </c>
      <c r="H185" s="53" t="e">
        <f t="shared" si="29"/>
        <v>#DIV/0!</v>
      </c>
      <c r="I185" s="52">
        <v>103.6</v>
      </c>
      <c r="J185" s="97">
        <v>60</v>
      </c>
      <c r="K185" s="53">
        <f t="shared" si="30"/>
        <v>105.19856228631542</v>
      </c>
      <c r="L185" s="50">
        <v>103.7</v>
      </c>
      <c r="M185" s="97">
        <v>65</v>
      </c>
      <c r="N185" s="53">
        <f t="shared" si="31"/>
        <v>104.46801671488267</v>
      </c>
      <c r="O185" s="50">
        <v>103.7</v>
      </c>
      <c r="P185" s="99">
        <v>70</v>
      </c>
      <c r="Q185" s="53">
        <f t="shared" si="32"/>
        <v>103.74981473247368</v>
      </c>
      <c r="R185" s="50">
        <v>103.8</v>
      </c>
    </row>
    <row r="186" spans="2:18" s="15" customFormat="1" ht="22.5" customHeight="1">
      <c r="B186" s="58"/>
      <c r="C186" s="81" t="s">
        <v>168</v>
      </c>
      <c r="D186" s="65">
        <v>160</v>
      </c>
      <c r="E186" s="68">
        <v>195.1</v>
      </c>
      <c r="F186" s="52">
        <v>106.7</v>
      </c>
      <c r="G186" s="65">
        <v>118</v>
      </c>
      <c r="H186" s="53">
        <f t="shared" si="29"/>
        <v>71.187258687258691</v>
      </c>
      <c r="I186" s="52">
        <v>103.6</v>
      </c>
      <c r="J186" s="97">
        <v>125</v>
      </c>
      <c r="K186" s="53">
        <f t="shared" si="30"/>
        <v>102.15255871729076</v>
      </c>
      <c r="L186" s="50">
        <v>103.7</v>
      </c>
      <c r="M186" s="97">
        <v>135</v>
      </c>
      <c r="N186" s="53">
        <f t="shared" si="31"/>
        <v>104.14657666345227</v>
      </c>
      <c r="O186" s="50">
        <v>103.7</v>
      </c>
      <c r="P186" s="99">
        <v>145</v>
      </c>
      <c r="Q186" s="53">
        <f t="shared" si="32"/>
        <v>103.47534432312854</v>
      </c>
      <c r="R186" s="50">
        <v>103.8</v>
      </c>
    </row>
    <row r="187" spans="2:18" s="15" customFormat="1" ht="22.5" customHeight="1">
      <c r="B187" s="58"/>
      <c r="C187" s="71" t="s">
        <v>169</v>
      </c>
      <c r="D187" s="65">
        <v>52</v>
      </c>
      <c r="E187" s="64"/>
      <c r="F187" s="52">
        <v>106.7</v>
      </c>
      <c r="G187" s="65">
        <v>100</v>
      </c>
      <c r="H187" s="53">
        <f t="shared" si="29"/>
        <v>185.62518562518562</v>
      </c>
      <c r="I187" s="52">
        <v>103.6</v>
      </c>
      <c r="J187" s="97">
        <v>106</v>
      </c>
      <c r="K187" s="53">
        <f t="shared" si="30"/>
        <v>102.21793635486982</v>
      </c>
      <c r="L187" s="50">
        <v>103.7</v>
      </c>
      <c r="M187" s="97">
        <v>116</v>
      </c>
      <c r="N187" s="53">
        <f t="shared" si="31"/>
        <v>105.5293753752661</v>
      </c>
      <c r="O187" s="50">
        <v>103.7</v>
      </c>
      <c r="P187" s="99">
        <v>128</v>
      </c>
      <c r="Q187" s="53">
        <f t="shared" si="32"/>
        <v>106.30522888844595</v>
      </c>
      <c r="R187" s="50">
        <v>103.8</v>
      </c>
    </row>
    <row r="188" spans="2:18" s="15" customFormat="1" ht="22.5" hidden="1" customHeight="1">
      <c r="B188" s="58"/>
      <c r="C188" s="71"/>
      <c r="D188" s="72"/>
      <c r="E188" s="64"/>
      <c r="F188" s="52">
        <v>106.7</v>
      </c>
      <c r="G188" s="65"/>
      <c r="H188" s="53" t="e">
        <f t="shared" si="29"/>
        <v>#DIV/0!</v>
      </c>
      <c r="I188" s="52"/>
      <c r="J188" s="95"/>
      <c r="K188" s="53" t="e">
        <f t="shared" si="30"/>
        <v>#DIV/0!</v>
      </c>
      <c r="L188" s="54"/>
      <c r="M188" s="95"/>
      <c r="N188" s="53" t="e">
        <f t="shared" si="31"/>
        <v>#DIV/0!</v>
      </c>
      <c r="O188" s="52"/>
      <c r="P188" s="95"/>
      <c r="Q188" s="53" t="e">
        <f t="shared" si="32"/>
        <v>#DIV/0!</v>
      </c>
      <c r="R188" s="52"/>
    </row>
    <row r="189" spans="2:18" s="15" customFormat="1" ht="22.5" hidden="1" customHeight="1">
      <c r="B189" s="58"/>
      <c r="C189" s="71"/>
      <c r="D189" s="72"/>
      <c r="E189" s="64"/>
      <c r="F189" s="52">
        <v>106.7</v>
      </c>
      <c r="G189" s="65"/>
      <c r="H189" s="53" t="e">
        <f t="shared" si="29"/>
        <v>#DIV/0!</v>
      </c>
      <c r="I189" s="52"/>
      <c r="J189" s="95"/>
      <c r="K189" s="53" t="e">
        <f t="shared" si="30"/>
        <v>#DIV/0!</v>
      </c>
      <c r="L189" s="54"/>
      <c r="M189" s="95"/>
      <c r="N189" s="53" t="e">
        <f t="shared" si="31"/>
        <v>#DIV/0!</v>
      </c>
      <c r="O189" s="52"/>
      <c r="P189" s="95"/>
      <c r="Q189" s="53" t="e">
        <f t="shared" si="32"/>
        <v>#DIV/0!</v>
      </c>
      <c r="R189" s="52"/>
    </row>
    <row r="190" spans="2:18" s="15" customFormat="1" ht="22.5" hidden="1" customHeight="1">
      <c r="B190" s="58"/>
      <c r="C190" s="71"/>
      <c r="D190" s="72"/>
      <c r="E190" s="64"/>
      <c r="F190" s="52">
        <v>106.7</v>
      </c>
      <c r="G190" s="65"/>
      <c r="H190" s="53" t="e">
        <f t="shared" si="29"/>
        <v>#DIV/0!</v>
      </c>
      <c r="I190" s="52"/>
      <c r="J190" s="95"/>
      <c r="K190" s="53" t="e">
        <f t="shared" si="30"/>
        <v>#DIV/0!</v>
      </c>
      <c r="L190" s="54"/>
      <c r="M190" s="95"/>
      <c r="N190" s="53" t="e">
        <f t="shared" si="31"/>
        <v>#DIV/0!</v>
      </c>
      <c r="O190" s="52"/>
      <c r="P190" s="95"/>
      <c r="Q190" s="53" t="e">
        <f t="shared" si="32"/>
        <v>#DIV/0!</v>
      </c>
      <c r="R190" s="52"/>
    </row>
    <row r="191" spans="2:18" s="15" customFormat="1" ht="22.5" hidden="1" customHeight="1">
      <c r="B191" s="58"/>
      <c r="C191" s="71"/>
      <c r="D191" s="72"/>
      <c r="E191" s="64"/>
      <c r="F191" s="52">
        <v>106.7</v>
      </c>
      <c r="G191" s="65"/>
      <c r="H191" s="53" t="e">
        <f t="shared" si="29"/>
        <v>#DIV/0!</v>
      </c>
      <c r="I191" s="52"/>
      <c r="J191" s="95"/>
      <c r="K191" s="53" t="e">
        <f t="shared" si="30"/>
        <v>#DIV/0!</v>
      </c>
      <c r="L191" s="54"/>
      <c r="M191" s="95"/>
      <c r="N191" s="53" t="e">
        <f t="shared" si="31"/>
        <v>#DIV/0!</v>
      </c>
      <c r="O191" s="52"/>
      <c r="P191" s="95"/>
      <c r="Q191" s="53" t="e">
        <f t="shared" si="32"/>
        <v>#DIV/0!</v>
      </c>
      <c r="R191" s="52"/>
    </row>
    <row r="192" spans="2:18" s="15" customFormat="1" ht="22.5" hidden="1" customHeight="1">
      <c r="B192" s="58"/>
      <c r="C192" s="71"/>
      <c r="D192" s="72"/>
      <c r="E192" s="64"/>
      <c r="F192" s="52">
        <v>106.7</v>
      </c>
      <c r="G192" s="65"/>
      <c r="H192" s="53" t="e">
        <f t="shared" si="29"/>
        <v>#DIV/0!</v>
      </c>
      <c r="I192" s="52"/>
      <c r="J192" s="95"/>
      <c r="K192" s="53" t="e">
        <f t="shared" si="30"/>
        <v>#DIV/0!</v>
      </c>
      <c r="L192" s="54"/>
      <c r="M192" s="95"/>
      <c r="N192" s="53" t="e">
        <f t="shared" si="31"/>
        <v>#DIV/0!</v>
      </c>
      <c r="O192" s="52"/>
      <c r="P192" s="95"/>
      <c r="Q192" s="53" t="e">
        <f t="shared" si="32"/>
        <v>#DIV/0!</v>
      </c>
      <c r="R192" s="52"/>
    </row>
    <row r="193" spans="2:18" s="15" customFormat="1" ht="22.5" hidden="1" customHeight="1">
      <c r="B193" s="58"/>
      <c r="C193" s="71"/>
      <c r="D193" s="72"/>
      <c r="E193" s="64"/>
      <c r="F193" s="52">
        <v>106.7</v>
      </c>
      <c r="G193" s="65"/>
      <c r="H193" s="53" t="e">
        <f t="shared" si="29"/>
        <v>#DIV/0!</v>
      </c>
      <c r="I193" s="52"/>
      <c r="J193" s="95"/>
      <c r="K193" s="53" t="e">
        <f t="shared" si="30"/>
        <v>#DIV/0!</v>
      </c>
      <c r="L193" s="54"/>
      <c r="M193" s="95"/>
      <c r="N193" s="53" t="e">
        <f t="shared" si="31"/>
        <v>#DIV/0!</v>
      </c>
      <c r="O193" s="52"/>
      <c r="P193" s="95"/>
      <c r="Q193" s="53" t="e">
        <f t="shared" si="32"/>
        <v>#DIV/0!</v>
      </c>
      <c r="R193" s="52"/>
    </row>
    <row r="194" spans="2:18" s="15" customFormat="1" ht="23.25" hidden="1" customHeight="1">
      <c r="B194" s="58"/>
      <c r="C194" s="71"/>
      <c r="D194" s="72"/>
      <c r="E194" s="64"/>
      <c r="F194" s="52">
        <v>106.7</v>
      </c>
      <c r="G194" s="65"/>
      <c r="H194" s="53" t="e">
        <f t="shared" si="29"/>
        <v>#DIV/0!</v>
      </c>
      <c r="I194" s="52"/>
      <c r="J194" s="95"/>
      <c r="K194" s="53" t="e">
        <f t="shared" si="30"/>
        <v>#DIV/0!</v>
      </c>
      <c r="L194" s="54"/>
      <c r="M194" s="95"/>
      <c r="N194" s="53" t="e">
        <f t="shared" si="31"/>
        <v>#DIV/0!</v>
      </c>
      <c r="O194" s="52"/>
      <c r="P194" s="95"/>
      <c r="Q194" s="53" t="e">
        <f t="shared" si="32"/>
        <v>#DIV/0!</v>
      </c>
      <c r="R194" s="52"/>
    </row>
    <row r="195" spans="2:18" s="15" customFormat="1" ht="30.75" customHeight="1">
      <c r="B195" s="58" t="s">
        <v>84</v>
      </c>
      <c r="C195" s="71" t="s">
        <v>23</v>
      </c>
      <c r="D195" s="72"/>
      <c r="E195" s="64"/>
      <c r="F195" s="52">
        <v>106.7</v>
      </c>
      <c r="G195" s="65"/>
      <c r="H195" s="53" t="e">
        <f t="shared" si="29"/>
        <v>#DIV/0!</v>
      </c>
      <c r="I195" s="52"/>
      <c r="J195" s="95"/>
      <c r="K195" s="53" t="e">
        <f t="shared" si="30"/>
        <v>#DIV/0!</v>
      </c>
      <c r="L195" s="54"/>
      <c r="M195" s="95"/>
      <c r="N195" s="53" t="e">
        <f t="shared" si="31"/>
        <v>#DIV/0!</v>
      </c>
      <c r="O195" s="52"/>
      <c r="P195" s="95"/>
      <c r="Q195" s="53" t="e">
        <f t="shared" si="32"/>
        <v>#DIV/0!</v>
      </c>
      <c r="R195" s="52"/>
    </row>
    <row r="196" spans="2:18" s="15" customFormat="1" ht="47.25" customHeight="1">
      <c r="B196" s="30" t="s">
        <v>85</v>
      </c>
      <c r="C196" s="14" t="s">
        <v>86</v>
      </c>
      <c r="D196" s="50">
        <f>D197+D198+D199+D200+D201+D202+D203+D204+D205+D206+D207+D208+D209+D210</f>
        <v>13335</v>
      </c>
      <c r="E196" s="50">
        <v>2550</v>
      </c>
      <c r="F196" s="50">
        <v>106.7</v>
      </c>
      <c r="G196" s="50">
        <f t="shared" ref="G196:P196" si="44">G197+G198+G199+G200+G201+G202+G203+G204+G205+G206+G207+G208+G209+G210</f>
        <v>1956.5</v>
      </c>
      <c r="H196" s="50">
        <f t="shared" si="29"/>
        <v>14.162081091214951</v>
      </c>
      <c r="I196" s="37">
        <v>103.6</v>
      </c>
      <c r="J196" s="94">
        <f t="shared" si="44"/>
        <v>111</v>
      </c>
      <c r="K196" s="50">
        <f t="shared" si="30"/>
        <v>5.4709704639062577</v>
      </c>
      <c r="L196" s="50">
        <v>103.7</v>
      </c>
      <c r="M196" s="94">
        <f t="shared" si="44"/>
        <v>120</v>
      </c>
      <c r="N196" s="50">
        <f t="shared" si="31"/>
        <v>104.25082749094322</v>
      </c>
      <c r="O196" s="50">
        <v>103.7</v>
      </c>
      <c r="P196" s="94">
        <f t="shared" si="44"/>
        <v>150</v>
      </c>
      <c r="Q196" s="50">
        <f t="shared" si="32"/>
        <v>120.42389210019269</v>
      </c>
      <c r="R196" s="50">
        <v>103.8</v>
      </c>
    </row>
    <row r="197" spans="2:18" s="15" customFormat="1" ht="25.5" customHeight="1">
      <c r="B197" s="58"/>
      <c r="C197" s="82" t="s">
        <v>170</v>
      </c>
      <c r="D197" s="65">
        <v>12661</v>
      </c>
      <c r="E197" s="83">
        <v>92.4</v>
      </c>
      <c r="F197" s="52">
        <v>106.7</v>
      </c>
      <c r="G197" s="65">
        <v>1956.5</v>
      </c>
      <c r="H197" s="53">
        <f t="shared" si="29"/>
        <v>14.915990154912832</v>
      </c>
      <c r="I197" s="52">
        <v>103.6</v>
      </c>
      <c r="J197" s="95">
        <v>111</v>
      </c>
      <c r="K197" s="53">
        <f t="shared" si="30"/>
        <v>5.4709704639062577</v>
      </c>
      <c r="L197" s="50">
        <v>103.7</v>
      </c>
      <c r="M197" s="95">
        <v>120</v>
      </c>
      <c r="N197" s="53">
        <f t="shared" si="31"/>
        <v>104.25082749094322</v>
      </c>
      <c r="O197" s="50">
        <v>103.7</v>
      </c>
      <c r="P197" s="95">
        <v>150</v>
      </c>
      <c r="Q197" s="53">
        <f t="shared" si="32"/>
        <v>120.42389210019269</v>
      </c>
      <c r="R197" s="50">
        <v>103.8</v>
      </c>
    </row>
    <row r="198" spans="2:18" s="15" customFormat="1" ht="25.5" customHeight="1">
      <c r="B198" s="58"/>
      <c r="C198" s="71" t="s">
        <v>171</v>
      </c>
      <c r="D198" s="65">
        <v>674</v>
      </c>
      <c r="E198" s="68"/>
      <c r="F198" s="52">
        <v>106.7</v>
      </c>
      <c r="G198" s="65"/>
      <c r="H198" s="53">
        <f t="shared" si="29"/>
        <v>0</v>
      </c>
      <c r="I198" s="52">
        <v>103.6</v>
      </c>
      <c r="J198" s="95"/>
      <c r="K198" s="53" t="e">
        <f t="shared" si="30"/>
        <v>#DIV/0!</v>
      </c>
      <c r="L198" s="50">
        <v>103.7</v>
      </c>
      <c r="M198" s="95"/>
      <c r="N198" s="53" t="e">
        <f t="shared" si="31"/>
        <v>#DIV/0!</v>
      </c>
      <c r="O198" s="50">
        <v>103.7</v>
      </c>
      <c r="P198" s="95"/>
      <c r="Q198" s="53" t="e">
        <f t="shared" si="32"/>
        <v>#DIV/0!</v>
      </c>
      <c r="R198" s="50">
        <v>103.8</v>
      </c>
    </row>
    <row r="199" spans="2:18" s="15" customFormat="1" ht="25.5" hidden="1" customHeight="1">
      <c r="B199" s="58"/>
      <c r="C199" s="106"/>
      <c r="D199" s="72"/>
      <c r="E199" s="64"/>
      <c r="F199" s="52">
        <v>106.7</v>
      </c>
      <c r="G199" s="65"/>
      <c r="H199" s="53" t="e">
        <f t="shared" si="29"/>
        <v>#DIV/0!</v>
      </c>
      <c r="I199" s="52">
        <v>103.6</v>
      </c>
      <c r="J199" s="95"/>
      <c r="K199" s="53" t="e">
        <f t="shared" si="30"/>
        <v>#DIV/0!</v>
      </c>
      <c r="L199" s="54">
        <v>103.7</v>
      </c>
      <c r="M199" s="95"/>
      <c r="N199" s="53" t="e">
        <f t="shared" si="31"/>
        <v>#DIV/0!</v>
      </c>
      <c r="O199" s="52">
        <v>103.7</v>
      </c>
      <c r="P199" s="95"/>
      <c r="Q199" s="53" t="e">
        <f t="shared" si="32"/>
        <v>#DIV/0!</v>
      </c>
      <c r="R199" s="50">
        <v>103.8</v>
      </c>
    </row>
    <row r="200" spans="2:18" s="15" customFormat="1" ht="25.5" hidden="1" customHeight="1">
      <c r="B200" s="58"/>
      <c r="C200" s="57"/>
      <c r="D200" s="53"/>
      <c r="E200" s="56"/>
      <c r="F200" s="52">
        <v>106.7</v>
      </c>
      <c r="G200" s="52"/>
      <c r="H200" s="53" t="e">
        <f t="shared" si="29"/>
        <v>#DIV/0!</v>
      </c>
      <c r="I200" s="52"/>
      <c r="J200" s="95"/>
      <c r="K200" s="53" t="e">
        <f t="shared" si="30"/>
        <v>#DIV/0!</v>
      </c>
      <c r="L200" s="54"/>
      <c r="M200" s="95"/>
      <c r="N200" s="53" t="e">
        <f t="shared" si="31"/>
        <v>#DIV/0!</v>
      </c>
      <c r="O200" s="52"/>
      <c r="P200" s="95"/>
      <c r="Q200" s="53" t="e">
        <f t="shared" si="32"/>
        <v>#DIV/0!</v>
      </c>
      <c r="R200" s="52"/>
    </row>
    <row r="201" spans="2:18" s="15" customFormat="1" ht="25.5" hidden="1" customHeight="1">
      <c r="B201" s="58"/>
      <c r="C201" s="57"/>
      <c r="D201" s="53"/>
      <c r="E201" s="56"/>
      <c r="F201" s="52">
        <v>106.7</v>
      </c>
      <c r="G201" s="52"/>
      <c r="H201" s="53" t="e">
        <f t="shared" si="29"/>
        <v>#DIV/0!</v>
      </c>
      <c r="I201" s="52"/>
      <c r="J201" s="95"/>
      <c r="K201" s="53" t="e">
        <f t="shared" si="30"/>
        <v>#DIV/0!</v>
      </c>
      <c r="L201" s="54"/>
      <c r="M201" s="95"/>
      <c r="N201" s="53" t="e">
        <f t="shared" si="31"/>
        <v>#DIV/0!</v>
      </c>
      <c r="O201" s="52"/>
      <c r="P201" s="95"/>
      <c r="Q201" s="53" t="e">
        <f t="shared" si="32"/>
        <v>#DIV/0!</v>
      </c>
      <c r="R201" s="52"/>
    </row>
    <row r="202" spans="2:18" s="15" customFormat="1" ht="25.5" hidden="1" customHeight="1">
      <c r="B202" s="58"/>
      <c r="C202" s="57"/>
      <c r="D202" s="53"/>
      <c r="E202" s="56"/>
      <c r="F202" s="52">
        <v>106.7</v>
      </c>
      <c r="G202" s="52"/>
      <c r="H202" s="53" t="e">
        <f t="shared" si="29"/>
        <v>#DIV/0!</v>
      </c>
      <c r="I202" s="52"/>
      <c r="J202" s="95"/>
      <c r="K202" s="53" t="e">
        <f t="shared" si="30"/>
        <v>#DIV/0!</v>
      </c>
      <c r="L202" s="54"/>
      <c r="M202" s="95"/>
      <c r="N202" s="53" t="e">
        <f t="shared" si="31"/>
        <v>#DIV/0!</v>
      </c>
      <c r="O202" s="52"/>
      <c r="P202" s="95"/>
      <c r="Q202" s="53" t="e">
        <f t="shared" si="32"/>
        <v>#DIV/0!</v>
      </c>
      <c r="R202" s="52"/>
    </row>
    <row r="203" spans="2:18" s="15" customFormat="1" ht="25.5" hidden="1" customHeight="1">
      <c r="B203" s="58"/>
      <c r="C203" s="57"/>
      <c r="D203" s="53"/>
      <c r="E203" s="56"/>
      <c r="F203" s="52">
        <v>106.7</v>
      </c>
      <c r="G203" s="52"/>
      <c r="H203" s="53" t="e">
        <f t="shared" si="29"/>
        <v>#DIV/0!</v>
      </c>
      <c r="I203" s="52"/>
      <c r="J203" s="95"/>
      <c r="K203" s="53" t="e">
        <f t="shared" si="30"/>
        <v>#DIV/0!</v>
      </c>
      <c r="L203" s="54"/>
      <c r="M203" s="95"/>
      <c r="N203" s="53" t="e">
        <f t="shared" si="31"/>
        <v>#DIV/0!</v>
      </c>
      <c r="O203" s="52"/>
      <c r="P203" s="95"/>
      <c r="Q203" s="53" t="e">
        <f t="shared" si="32"/>
        <v>#DIV/0!</v>
      </c>
      <c r="R203" s="52"/>
    </row>
    <row r="204" spans="2:18" s="15" customFormat="1" ht="25.5" hidden="1" customHeight="1">
      <c r="B204" s="58"/>
      <c r="C204" s="57"/>
      <c r="D204" s="53"/>
      <c r="E204" s="56"/>
      <c r="F204" s="52">
        <v>106.7</v>
      </c>
      <c r="G204" s="52"/>
      <c r="H204" s="53" t="e">
        <f t="shared" ref="H204:H239" si="45">G204/D204/I204*10000</f>
        <v>#DIV/0!</v>
      </c>
      <c r="I204" s="52"/>
      <c r="J204" s="95"/>
      <c r="K204" s="53" t="e">
        <f t="shared" ref="K204:K239" si="46">J204/G204/L204*10000</f>
        <v>#DIV/0!</v>
      </c>
      <c r="L204" s="54"/>
      <c r="M204" s="95"/>
      <c r="N204" s="53" t="e">
        <f t="shared" ref="N204:N239" si="47">M204/J204/O204*10000</f>
        <v>#DIV/0!</v>
      </c>
      <c r="O204" s="52"/>
      <c r="P204" s="95"/>
      <c r="Q204" s="53" t="e">
        <f t="shared" ref="Q204:Q239" si="48">P204/M204/R204*10000</f>
        <v>#DIV/0!</v>
      </c>
      <c r="R204" s="52"/>
    </row>
    <row r="205" spans="2:18" s="15" customFormat="1" ht="25.5" hidden="1" customHeight="1">
      <c r="B205" s="58"/>
      <c r="C205" s="57"/>
      <c r="D205" s="53"/>
      <c r="E205" s="56"/>
      <c r="F205" s="52">
        <v>106.7</v>
      </c>
      <c r="G205" s="52"/>
      <c r="H205" s="53" t="e">
        <f t="shared" si="45"/>
        <v>#DIV/0!</v>
      </c>
      <c r="I205" s="52"/>
      <c r="J205" s="95"/>
      <c r="K205" s="53" t="e">
        <f t="shared" si="46"/>
        <v>#DIV/0!</v>
      </c>
      <c r="L205" s="54"/>
      <c r="M205" s="95"/>
      <c r="N205" s="53" t="e">
        <f t="shared" si="47"/>
        <v>#DIV/0!</v>
      </c>
      <c r="O205" s="52"/>
      <c r="P205" s="95"/>
      <c r="Q205" s="53" t="e">
        <f t="shared" si="48"/>
        <v>#DIV/0!</v>
      </c>
      <c r="R205" s="52"/>
    </row>
    <row r="206" spans="2:18" s="15" customFormat="1" ht="25.5" hidden="1" customHeight="1">
      <c r="B206" s="58"/>
      <c r="C206" s="57"/>
      <c r="D206" s="53"/>
      <c r="E206" s="56"/>
      <c r="F206" s="52">
        <v>106.7</v>
      </c>
      <c r="G206" s="52"/>
      <c r="H206" s="53" t="e">
        <f t="shared" si="45"/>
        <v>#DIV/0!</v>
      </c>
      <c r="I206" s="52"/>
      <c r="J206" s="95"/>
      <c r="K206" s="53" t="e">
        <f t="shared" si="46"/>
        <v>#DIV/0!</v>
      </c>
      <c r="L206" s="54"/>
      <c r="M206" s="95"/>
      <c r="N206" s="53" t="e">
        <f t="shared" si="47"/>
        <v>#DIV/0!</v>
      </c>
      <c r="O206" s="52"/>
      <c r="P206" s="95"/>
      <c r="Q206" s="53" t="e">
        <f t="shared" si="48"/>
        <v>#DIV/0!</v>
      </c>
      <c r="R206" s="52"/>
    </row>
    <row r="207" spans="2:18" s="15" customFormat="1" ht="25.5" hidden="1" customHeight="1">
      <c r="B207" s="58"/>
      <c r="C207" s="57"/>
      <c r="D207" s="53"/>
      <c r="E207" s="56"/>
      <c r="F207" s="52">
        <v>106.7</v>
      </c>
      <c r="G207" s="52"/>
      <c r="H207" s="53" t="e">
        <f t="shared" si="45"/>
        <v>#DIV/0!</v>
      </c>
      <c r="I207" s="52"/>
      <c r="J207" s="95"/>
      <c r="K207" s="53" t="e">
        <f t="shared" si="46"/>
        <v>#DIV/0!</v>
      </c>
      <c r="L207" s="54"/>
      <c r="M207" s="95"/>
      <c r="N207" s="53" t="e">
        <f t="shared" si="47"/>
        <v>#DIV/0!</v>
      </c>
      <c r="O207" s="52"/>
      <c r="P207" s="95"/>
      <c r="Q207" s="53" t="e">
        <f t="shared" si="48"/>
        <v>#DIV/0!</v>
      </c>
      <c r="R207" s="52"/>
    </row>
    <row r="208" spans="2:18" s="15" customFormat="1" ht="25.5" hidden="1" customHeight="1">
      <c r="B208" s="58"/>
      <c r="C208" s="57"/>
      <c r="D208" s="53"/>
      <c r="E208" s="56"/>
      <c r="F208" s="52">
        <v>106.7</v>
      </c>
      <c r="G208" s="52"/>
      <c r="H208" s="53" t="e">
        <f t="shared" si="45"/>
        <v>#DIV/0!</v>
      </c>
      <c r="I208" s="52"/>
      <c r="J208" s="95"/>
      <c r="K208" s="53" t="e">
        <f t="shared" si="46"/>
        <v>#DIV/0!</v>
      </c>
      <c r="L208" s="54"/>
      <c r="M208" s="95"/>
      <c r="N208" s="53" t="e">
        <f t="shared" si="47"/>
        <v>#DIV/0!</v>
      </c>
      <c r="O208" s="52"/>
      <c r="P208" s="95"/>
      <c r="Q208" s="53" t="e">
        <f t="shared" si="48"/>
        <v>#DIV/0!</v>
      </c>
      <c r="R208" s="52"/>
    </row>
    <row r="209" spans="2:18" s="15" customFormat="1" ht="25.5" hidden="1" customHeight="1">
      <c r="B209" s="58"/>
      <c r="C209" s="57"/>
      <c r="D209" s="53"/>
      <c r="E209" s="56"/>
      <c r="F209" s="52">
        <v>106.7</v>
      </c>
      <c r="G209" s="52"/>
      <c r="H209" s="53" t="e">
        <f t="shared" si="45"/>
        <v>#DIV/0!</v>
      </c>
      <c r="I209" s="52"/>
      <c r="J209" s="95"/>
      <c r="K209" s="53" t="e">
        <f t="shared" si="46"/>
        <v>#DIV/0!</v>
      </c>
      <c r="L209" s="54"/>
      <c r="M209" s="95"/>
      <c r="N209" s="53" t="e">
        <f t="shared" si="47"/>
        <v>#DIV/0!</v>
      </c>
      <c r="O209" s="52"/>
      <c r="P209" s="95"/>
      <c r="Q209" s="53" t="e">
        <f t="shared" si="48"/>
        <v>#DIV/0!</v>
      </c>
      <c r="R209" s="52"/>
    </row>
    <row r="210" spans="2:18" s="15" customFormat="1" ht="25.5" hidden="1" customHeight="1">
      <c r="B210" s="58"/>
      <c r="C210" s="57"/>
      <c r="D210" s="53"/>
      <c r="E210" s="56"/>
      <c r="F210" s="52">
        <v>106.7</v>
      </c>
      <c r="G210" s="52"/>
      <c r="H210" s="53" t="e">
        <f t="shared" si="45"/>
        <v>#DIV/0!</v>
      </c>
      <c r="I210" s="52"/>
      <c r="J210" s="95"/>
      <c r="K210" s="53" t="e">
        <f t="shared" si="46"/>
        <v>#DIV/0!</v>
      </c>
      <c r="L210" s="54"/>
      <c r="M210" s="95"/>
      <c r="N210" s="53" t="e">
        <f t="shared" si="47"/>
        <v>#DIV/0!</v>
      </c>
      <c r="O210" s="52"/>
      <c r="P210" s="95"/>
      <c r="Q210" s="53" t="e">
        <f t="shared" si="48"/>
        <v>#DIV/0!</v>
      </c>
      <c r="R210" s="52"/>
    </row>
    <row r="211" spans="2:18" s="15" customFormat="1" ht="33" customHeight="1">
      <c r="B211" s="58" t="s">
        <v>87</v>
      </c>
      <c r="C211" s="57" t="s">
        <v>23</v>
      </c>
      <c r="D211" s="53"/>
      <c r="E211" s="56"/>
      <c r="F211" s="52">
        <v>106.7</v>
      </c>
      <c r="G211" s="52"/>
      <c r="H211" s="53" t="e">
        <f t="shared" si="45"/>
        <v>#DIV/0!</v>
      </c>
      <c r="I211" s="52"/>
      <c r="J211" s="95"/>
      <c r="K211" s="53" t="e">
        <f t="shared" si="46"/>
        <v>#DIV/0!</v>
      </c>
      <c r="L211" s="54"/>
      <c r="M211" s="95"/>
      <c r="N211" s="53" t="e">
        <f t="shared" si="47"/>
        <v>#DIV/0!</v>
      </c>
      <c r="O211" s="52"/>
      <c r="P211" s="95"/>
      <c r="Q211" s="53" t="e">
        <f t="shared" si="48"/>
        <v>#DIV/0!</v>
      </c>
      <c r="R211" s="52"/>
    </row>
    <row r="212" spans="2:18" s="15" customFormat="1" ht="48.75" customHeight="1">
      <c r="B212" s="30" t="s">
        <v>88</v>
      </c>
      <c r="C212" s="14" t="s">
        <v>89</v>
      </c>
      <c r="D212" s="50">
        <f>D213+D219</f>
        <v>1113</v>
      </c>
      <c r="E212" s="50">
        <v>134.6</v>
      </c>
      <c r="F212" s="50">
        <v>106.7</v>
      </c>
      <c r="G212" s="50">
        <f t="shared" ref="G212:P212" si="49">G213+G219</f>
        <v>400</v>
      </c>
      <c r="H212" s="50">
        <f t="shared" si="45"/>
        <v>34.690061644239542</v>
      </c>
      <c r="I212" s="37">
        <v>103.6</v>
      </c>
      <c r="J212" s="94">
        <f t="shared" si="49"/>
        <v>420</v>
      </c>
      <c r="K212" s="50">
        <f t="shared" si="46"/>
        <v>101.25361620057859</v>
      </c>
      <c r="L212" s="50">
        <v>103.7</v>
      </c>
      <c r="M212" s="94">
        <f t="shared" si="49"/>
        <v>440</v>
      </c>
      <c r="N212" s="50">
        <f t="shared" si="47"/>
        <v>101.02401616384259</v>
      </c>
      <c r="O212" s="50">
        <v>103.7</v>
      </c>
      <c r="P212" s="94">
        <f t="shared" si="49"/>
        <v>460</v>
      </c>
      <c r="Q212" s="50">
        <f t="shared" si="48"/>
        <v>100.71816430197934</v>
      </c>
      <c r="R212" s="50">
        <v>103.8</v>
      </c>
    </row>
    <row r="213" spans="2:18" s="15" customFormat="1" ht="45.75" customHeight="1">
      <c r="B213" s="58"/>
      <c r="C213" s="57" t="s">
        <v>90</v>
      </c>
      <c r="D213" s="53">
        <f t="shared" ref="D213" si="50">D214+D215+D216+D217+D218</f>
        <v>1113</v>
      </c>
      <c r="E213" s="53">
        <v>134.6</v>
      </c>
      <c r="F213" s="53">
        <v>106.7</v>
      </c>
      <c r="G213" s="53">
        <v>400</v>
      </c>
      <c r="H213" s="53">
        <f t="shared" si="45"/>
        <v>34.690061644239542</v>
      </c>
      <c r="I213" s="52">
        <v>103.6</v>
      </c>
      <c r="J213" s="94">
        <f t="shared" ref="J213:P213" si="51">J214+J215+J216+J217+J218</f>
        <v>420</v>
      </c>
      <c r="K213" s="53">
        <f t="shared" si="46"/>
        <v>101.25361620057859</v>
      </c>
      <c r="L213" s="50">
        <v>103.7</v>
      </c>
      <c r="M213" s="94">
        <f t="shared" si="51"/>
        <v>440</v>
      </c>
      <c r="N213" s="53">
        <f t="shared" si="47"/>
        <v>101.02401616384259</v>
      </c>
      <c r="O213" s="50">
        <v>103.7</v>
      </c>
      <c r="P213" s="94">
        <f t="shared" si="51"/>
        <v>460</v>
      </c>
      <c r="Q213" s="53">
        <f t="shared" si="48"/>
        <v>100.71816430197934</v>
      </c>
      <c r="R213" s="50">
        <v>103.8</v>
      </c>
    </row>
    <row r="214" spans="2:18" s="15" customFormat="1" ht="39.75" customHeight="1">
      <c r="B214" s="58"/>
      <c r="C214" s="71" t="s">
        <v>90</v>
      </c>
      <c r="D214" s="72">
        <v>1113</v>
      </c>
      <c r="E214" s="84">
        <v>134.6</v>
      </c>
      <c r="F214" s="52">
        <v>106.7</v>
      </c>
      <c r="G214" s="72">
        <v>400</v>
      </c>
      <c r="H214" s="53">
        <f t="shared" si="45"/>
        <v>34.690061644239542</v>
      </c>
      <c r="I214" s="52">
        <v>103.6</v>
      </c>
      <c r="J214" s="95">
        <v>420</v>
      </c>
      <c r="K214" s="53">
        <f t="shared" si="46"/>
        <v>101.25361620057859</v>
      </c>
      <c r="L214" s="50">
        <v>103.7</v>
      </c>
      <c r="M214" s="95">
        <v>440</v>
      </c>
      <c r="N214" s="53">
        <f t="shared" si="47"/>
        <v>101.02401616384259</v>
      </c>
      <c r="O214" s="50">
        <v>103.7</v>
      </c>
      <c r="P214" s="95">
        <v>460</v>
      </c>
      <c r="Q214" s="53">
        <f t="shared" si="48"/>
        <v>100.71816430197934</v>
      </c>
      <c r="R214" s="50">
        <v>103.8</v>
      </c>
    </row>
    <row r="215" spans="2:18" s="15" customFormat="1" ht="30.75" hidden="1" customHeight="1">
      <c r="B215" s="58"/>
      <c r="C215" s="71"/>
      <c r="D215" s="72"/>
      <c r="E215" s="64"/>
      <c r="F215" s="52">
        <v>106.7</v>
      </c>
      <c r="G215" s="65"/>
      <c r="H215" s="53" t="e">
        <f t="shared" si="45"/>
        <v>#DIV/0!</v>
      </c>
      <c r="I215" s="52"/>
      <c r="J215" s="95"/>
      <c r="K215" s="53" t="e">
        <f t="shared" si="46"/>
        <v>#DIV/0!</v>
      </c>
      <c r="L215" s="54"/>
      <c r="M215" s="95"/>
      <c r="N215" s="53" t="e">
        <f t="shared" si="47"/>
        <v>#DIV/0!</v>
      </c>
      <c r="O215" s="52"/>
      <c r="P215" s="95"/>
      <c r="Q215" s="53" t="e">
        <f t="shared" si="48"/>
        <v>#DIV/0!</v>
      </c>
      <c r="R215" s="52"/>
    </row>
    <row r="216" spans="2:18" s="15" customFormat="1" ht="30.75" hidden="1" customHeight="1">
      <c r="B216" s="58"/>
      <c r="C216" s="71"/>
      <c r="D216" s="72"/>
      <c r="E216" s="64"/>
      <c r="F216" s="52">
        <v>106.7</v>
      </c>
      <c r="G216" s="65"/>
      <c r="H216" s="53" t="e">
        <f t="shared" si="45"/>
        <v>#DIV/0!</v>
      </c>
      <c r="I216" s="52"/>
      <c r="J216" s="95"/>
      <c r="K216" s="53" t="e">
        <f t="shared" si="46"/>
        <v>#DIV/0!</v>
      </c>
      <c r="L216" s="54"/>
      <c r="M216" s="95"/>
      <c r="N216" s="53" t="e">
        <f t="shared" si="47"/>
        <v>#DIV/0!</v>
      </c>
      <c r="O216" s="52"/>
      <c r="P216" s="95"/>
      <c r="Q216" s="53" t="e">
        <f t="shared" si="48"/>
        <v>#DIV/0!</v>
      </c>
      <c r="R216" s="52"/>
    </row>
    <row r="217" spans="2:18" s="15" customFormat="1" ht="30.75" hidden="1" customHeight="1">
      <c r="B217" s="58"/>
      <c r="C217" s="71"/>
      <c r="D217" s="72"/>
      <c r="E217" s="64"/>
      <c r="F217" s="52">
        <v>106.7</v>
      </c>
      <c r="G217" s="65"/>
      <c r="H217" s="53" t="e">
        <f t="shared" si="45"/>
        <v>#DIV/0!</v>
      </c>
      <c r="I217" s="52"/>
      <c r="J217" s="95"/>
      <c r="K217" s="53" t="e">
        <f t="shared" si="46"/>
        <v>#DIV/0!</v>
      </c>
      <c r="L217" s="54"/>
      <c r="M217" s="95"/>
      <c r="N217" s="53" t="e">
        <f t="shared" si="47"/>
        <v>#DIV/0!</v>
      </c>
      <c r="O217" s="52"/>
      <c r="P217" s="95"/>
      <c r="Q217" s="53" t="e">
        <f t="shared" si="48"/>
        <v>#DIV/0!</v>
      </c>
      <c r="R217" s="52"/>
    </row>
    <row r="218" spans="2:18" s="15" customFormat="1" ht="33" hidden="1" customHeight="1">
      <c r="B218" s="58"/>
      <c r="C218" s="71"/>
      <c r="D218" s="72"/>
      <c r="E218" s="64"/>
      <c r="F218" s="52">
        <v>106.7</v>
      </c>
      <c r="G218" s="65"/>
      <c r="H218" s="53" t="e">
        <f t="shared" si="45"/>
        <v>#DIV/0!</v>
      </c>
      <c r="I218" s="52"/>
      <c r="J218" s="95"/>
      <c r="K218" s="53" t="e">
        <f t="shared" si="46"/>
        <v>#DIV/0!</v>
      </c>
      <c r="L218" s="54"/>
      <c r="M218" s="95"/>
      <c r="N218" s="53" t="e">
        <f t="shared" si="47"/>
        <v>#DIV/0!</v>
      </c>
      <c r="O218" s="52"/>
      <c r="P218" s="95"/>
      <c r="Q218" s="53" t="e">
        <f t="shared" si="48"/>
        <v>#DIV/0!</v>
      </c>
      <c r="R218" s="52"/>
    </row>
    <row r="219" spans="2:18" s="15" customFormat="1" ht="33" hidden="1" customHeight="1">
      <c r="B219" s="58"/>
      <c r="C219" s="71"/>
      <c r="D219" s="72"/>
      <c r="E219" s="64"/>
      <c r="F219" s="52">
        <v>106.7</v>
      </c>
      <c r="G219" s="65"/>
      <c r="H219" s="53" t="e">
        <f t="shared" si="45"/>
        <v>#DIV/0!</v>
      </c>
      <c r="I219" s="52"/>
      <c r="J219" s="94">
        <f t="shared" ref="J219:P219" si="52">J220+J221+J222+J223+J224</f>
        <v>0</v>
      </c>
      <c r="K219" s="53" t="e">
        <f t="shared" si="46"/>
        <v>#DIV/0!</v>
      </c>
      <c r="L219" s="54"/>
      <c r="M219" s="94">
        <f t="shared" si="52"/>
        <v>0</v>
      </c>
      <c r="N219" s="53" t="e">
        <f t="shared" si="47"/>
        <v>#DIV/0!</v>
      </c>
      <c r="O219" s="52"/>
      <c r="P219" s="94">
        <f t="shared" si="52"/>
        <v>0</v>
      </c>
      <c r="Q219" s="53" t="e">
        <f t="shared" si="48"/>
        <v>#DIV/0!</v>
      </c>
      <c r="R219" s="52"/>
    </row>
    <row r="220" spans="2:18" s="15" customFormat="1" ht="33" hidden="1" customHeight="1">
      <c r="B220" s="58"/>
      <c r="C220" s="71" t="s">
        <v>91</v>
      </c>
      <c r="D220" s="72">
        <f>D221+D222+D223+D224+D225</f>
        <v>0</v>
      </c>
      <c r="E220" s="84"/>
      <c r="F220" s="52">
        <v>106.7</v>
      </c>
      <c r="G220" s="72">
        <f t="shared" ref="G220" si="53">G221+G222+G223+G224+G225</f>
        <v>0</v>
      </c>
      <c r="H220" s="53" t="e">
        <f t="shared" si="45"/>
        <v>#DIV/0!</v>
      </c>
      <c r="I220" s="52"/>
      <c r="J220" s="95"/>
      <c r="K220" s="53" t="e">
        <f t="shared" si="46"/>
        <v>#DIV/0!</v>
      </c>
      <c r="L220" s="54"/>
      <c r="M220" s="95"/>
      <c r="N220" s="53" t="e">
        <f t="shared" si="47"/>
        <v>#DIV/0!</v>
      </c>
      <c r="O220" s="52"/>
      <c r="P220" s="95"/>
      <c r="Q220" s="53" t="e">
        <f t="shared" si="48"/>
        <v>#DIV/0!</v>
      </c>
      <c r="R220" s="52"/>
    </row>
    <row r="221" spans="2:18" s="15" customFormat="1" ht="33" hidden="1" customHeight="1">
      <c r="B221" s="58"/>
      <c r="C221" s="57"/>
      <c r="D221" s="53"/>
      <c r="E221" s="56"/>
      <c r="F221" s="53">
        <v>106.7</v>
      </c>
      <c r="G221" s="52"/>
      <c r="H221" s="53" t="e">
        <f t="shared" si="45"/>
        <v>#DIV/0!</v>
      </c>
      <c r="I221" s="52"/>
      <c r="J221" s="95"/>
      <c r="K221" s="53" t="e">
        <f t="shared" si="46"/>
        <v>#DIV/0!</v>
      </c>
      <c r="L221" s="54"/>
      <c r="M221" s="95"/>
      <c r="N221" s="53" t="e">
        <f t="shared" si="47"/>
        <v>#DIV/0!</v>
      </c>
      <c r="O221" s="52"/>
      <c r="P221" s="95"/>
      <c r="Q221" s="53" t="e">
        <f t="shared" si="48"/>
        <v>#DIV/0!</v>
      </c>
      <c r="R221" s="52"/>
    </row>
    <row r="222" spans="2:18" s="15" customFormat="1" ht="33" hidden="1" customHeight="1">
      <c r="B222" s="58"/>
      <c r="C222" s="57"/>
      <c r="D222" s="53"/>
      <c r="E222" s="56"/>
      <c r="F222" s="53">
        <v>106.7</v>
      </c>
      <c r="G222" s="52"/>
      <c r="H222" s="53" t="e">
        <f t="shared" si="45"/>
        <v>#DIV/0!</v>
      </c>
      <c r="I222" s="52"/>
      <c r="J222" s="95"/>
      <c r="K222" s="53" t="e">
        <f t="shared" si="46"/>
        <v>#DIV/0!</v>
      </c>
      <c r="L222" s="54"/>
      <c r="M222" s="95"/>
      <c r="N222" s="53" t="e">
        <f t="shared" si="47"/>
        <v>#DIV/0!</v>
      </c>
      <c r="O222" s="52"/>
      <c r="P222" s="95"/>
      <c r="Q222" s="53" t="e">
        <f t="shared" si="48"/>
        <v>#DIV/0!</v>
      </c>
      <c r="R222" s="52"/>
    </row>
    <row r="223" spans="2:18" s="15" customFormat="1" ht="33" hidden="1" customHeight="1">
      <c r="B223" s="58"/>
      <c r="C223" s="57"/>
      <c r="D223" s="53"/>
      <c r="E223" s="56"/>
      <c r="F223" s="53">
        <v>106.7</v>
      </c>
      <c r="G223" s="52"/>
      <c r="H223" s="53" t="e">
        <f t="shared" si="45"/>
        <v>#DIV/0!</v>
      </c>
      <c r="I223" s="52"/>
      <c r="J223" s="95"/>
      <c r="K223" s="53" t="e">
        <f t="shared" si="46"/>
        <v>#DIV/0!</v>
      </c>
      <c r="L223" s="54"/>
      <c r="M223" s="95"/>
      <c r="N223" s="53" t="e">
        <f t="shared" si="47"/>
        <v>#DIV/0!</v>
      </c>
      <c r="O223" s="52"/>
      <c r="P223" s="95"/>
      <c r="Q223" s="53" t="e">
        <f t="shared" si="48"/>
        <v>#DIV/0!</v>
      </c>
      <c r="R223" s="52"/>
    </row>
    <row r="224" spans="2:18" s="15" customFormat="1" ht="33" hidden="1" customHeight="1">
      <c r="B224" s="58"/>
      <c r="C224" s="57"/>
      <c r="D224" s="53"/>
      <c r="E224" s="56"/>
      <c r="F224" s="53">
        <v>106.7</v>
      </c>
      <c r="G224" s="52"/>
      <c r="H224" s="53" t="e">
        <f t="shared" si="45"/>
        <v>#DIV/0!</v>
      </c>
      <c r="I224" s="52"/>
      <c r="J224" s="95"/>
      <c r="K224" s="53" t="e">
        <f t="shared" si="46"/>
        <v>#DIV/0!</v>
      </c>
      <c r="L224" s="54"/>
      <c r="M224" s="95"/>
      <c r="N224" s="53" t="e">
        <f t="shared" si="47"/>
        <v>#DIV/0!</v>
      </c>
      <c r="O224" s="52"/>
      <c r="P224" s="95"/>
      <c r="Q224" s="53" t="e">
        <f t="shared" si="48"/>
        <v>#DIV/0!</v>
      </c>
      <c r="R224" s="52"/>
    </row>
    <row r="225" spans="2:18" s="15" customFormat="1" ht="33" customHeight="1">
      <c r="B225" s="58" t="s">
        <v>92</v>
      </c>
      <c r="C225" s="57" t="s">
        <v>23</v>
      </c>
      <c r="D225" s="90"/>
      <c r="E225" s="112"/>
      <c r="F225" s="90">
        <v>106.7</v>
      </c>
      <c r="G225" s="89"/>
      <c r="H225" s="90" t="e">
        <f t="shared" si="45"/>
        <v>#DIV/0!</v>
      </c>
      <c r="I225" s="89"/>
      <c r="J225" s="104"/>
      <c r="K225" s="90" t="e">
        <f t="shared" si="46"/>
        <v>#DIV/0!</v>
      </c>
      <c r="L225" s="105"/>
      <c r="M225" s="104"/>
      <c r="N225" s="90" t="e">
        <f t="shared" si="47"/>
        <v>#DIV/0!</v>
      </c>
      <c r="O225" s="89"/>
      <c r="P225" s="104"/>
      <c r="Q225" s="90" t="e">
        <f t="shared" si="48"/>
        <v>#DIV/0!</v>
      </c>
      <c r="R225" s="89"/>
    </row>
    <row r="226" spans="2:18" ht="115.5" customHeight="1">
      <c r="B226" s="30" t="s">
        <v>93</v>
      </c>
      <c r="C226" s="32" t="s">
        <v>94</v>
      </c>
      <c r="D226" s="50">
        <f>D227+D228+D229+D230</f>
        <v>299</v>
      </c>
      <c r="E226" s="50"/>
      <c r="F226" s="50">
        <v>106.7</v>
      </c>
      <c r="G226" s="50">
        <f>G227+G228+G229+G230</f>
        <v>126</v>
      </c>
      <c r="H226" s="50">
        <f t="shared" si="45"/>
        <v>40.676127632649376</v>
      </c>
      <c r="I226" s="37">
        <v>103.6</v>
      </c>
      <c r="J226" s="94">
        <f>J227+J228+J229+J230</f>
        <v>136</v>
      </c>
      <c r="K226" s="50">
        <f t="shared" si="46"/>
        <v>104.08534998698933</v>
      </c>
      <c r="L226" s="50">
        <v>103.7</v>
      </c>
      <c r="M226" s="94">
        <f>M227+M228+M229+M230</f>
        <v>146</v>
      </c>
      <c r="N226" s="50">
        <f t="shared" si="47"/>
        <v>103.52260479891088</v>
      </c>
      <c r="O226" s="50">
        <v>103.7</v>
      </c>
      <c r="P226" s="94">
        <f>P227+P228+P229+P230</f>
        <v>152</v>
      </c>
      <c r="Q226" s="50">
        <f t="shared" si="48"/>
        <v>100.29825533824267</v>
      </c>
      <c r="R226" s="50">
        <v>103.8</v>
      </c>
    </row>
    <row r="227" spans="2:18" s="45" customFormat="1" ht="33.75" customHeight="1">
      <c r="B227" s="47"/>
      <c r="C227" s="85" t="s">
        <v>172</v>
      </c>
      <c r="D227" s="72">
        <v>299</v>
      </c>
      <c r="E227" s="77"/>
      <c r="F227" s="77">
        <v>104.6</v>
      </c>
      <c r="G227" s="72">
        <v>126</v>
      </c>
      <c r="H227" s="53">
        <f t="shared" si="45"/>
        <v>40.676127632649376</v>
      </c>
      <c r="I227" s="52">
        <v>103.6</v>
      </c>
      <c r="J227" s="94">
        <v>136</v>
      </c>
      <c r="K227" s="53">
        <f t="shared" si="46"/>
        <v>104.08534998698933</v>
      </c>
      <c r="L227" s="50">
        <v>103.7</v>
      </c>
      <c r="M227" s="94">
        <v>146</v>
      </c>
      <c r="N227" s="53">
        <f t="shared" si="47"/>
        <v>103.52260479891088</v>
      </c>
      <c r="O227" s="50">
        <v>103.7</v>
      </c>
      <c r="P227" s="94">
        <v>152</v>
      </c>
      <c r="Q227" s="53">
        <f t="shared" si="48"/>
        <v>100.29825533824267</v>
      </c>
      <c r="R227" s="50">
        <v>103.8</v>
      </c>
    </row>
    <row r="228" spans="2:18" s="45" customFormat="1" ht="33.75" hidden="1" customHeight="1">
      <c r="B228" s="47"/>
      <c r="C228" s="48"/>
      <c r="D228" s="38"/>
      <c r="E228" s="38"/>
      <c r="F228" s="38">
        <v>106.7</v>
      </c>
      <c r="G228" s="38"/>
      <c r="H228" s="53" t="e">
        <f t="shared" si="45"/>
        <v>#DIV/0!</v>
      </c>
      <c r="I228" s="52"/>
      <c r="J228" s="94"/>
      <c r="K228" s="53" t="e">
        <f t="shared" si="46"/>
        <v>#DIV/0!</v>
      </c>
      <c r="L228" s="54"/>
      <c r="M228" s="94"/>
      <c r="N228" s="53" t="e">
        <f t="shared" si="47"/>
        <v>#DIV/0!</v>
      </c>
      <c r="O228" s="52"/>
      <c r="P228" s="94"/>
      <c r="Q228" s="53" t="e">
        <f t="shared" si="48"/>
        <v>#DIV/0!</v>
      </c>
      <c r="R228" s="52"/>
    </row>
    <row r="229" spans="2:18" s="45" customFormat="1" ht="33.75" hidden="1" customHeight="1">
      <c r="B229" s="47"/>
      <c r="C229" s="48"/>
      <c r="D229" s="38"/>
      <c r="E229" s="38"/>
      <c r="F229" s="38">
        <v>106.7</v>
      </c>
      <c r="G229" s="38"/>
      <c r="H229" s="53" t="e">
        <f t="shared" si="45"/>
        <v>#DIV/0!</v>
      </c>
      <c r="I229" s="52"/>
      <c r="J229" s="94"/>
      <c r="K229" s="53" t="e">
        <f t="shared" si="46"/>
        <v>#DIV/0!</v>
      </c>
      <c r="L229" s="54"/>
      <c r="M229" s="94"/>
      <c r="N229" s="53" t="e">
        <f t="shared" si="47"/>
        <v>#DIV/0!</v>
      </c>
      <c r="O229" s="52"/>
      <c r="P229" s="94"/>
      <c r="Q229" s="53" t="e">
        <f t="shared" si="48"/>
        <v>#DIV/0!</v>
      </c>
      <c r="R229" s="52"/>
    </row>
    <row r="230" spans="2:18" s="15" customFormat="1" ht="27.75" hidden="1" customHeight="1">
      <c r="B230" s="58"/>
      <c r="C230" s="33"/>
      <c r="D230" s="53"/>
      <c r="E230" s="56"/>
      <c r="F230" s="38">
        <v>106.7</v>
      </c>
      <c r="G230" s="52"/>
      <c r="H230" s="53" t="e">
        <f t="shared" si="45"/>
        <v>#DIV/0!</v>
      </c>
      <c r="I230" s="52"/>
      <c r="J230" s="95"/>
      <c r="K230" s="53" t="e">
        <f t="shared" si="46"/>
        <v>#DIV/0!</v>
      </c>
      <c r="L230" s="54"/>
      <c r="M230" s="95"/>
      <c r="N230" s="53" t="e">
        <f t="shared" si="47"/>
        <v>#DIV/0!</v>
      </c>
      <c r="O230" s="52"/>
      <c r="P230" s="95"/>
      <c r="Q230" s="53" t="e">
        <f t="shared" si="48"/>
        <v>#DIV/0!</v>
      </c>
      <c r="R230" s="52"/>
    </row>
    <row r="231" spans="2:18" s="15" customFormat="1" ht="27.75" customHeight="1">
      <c r="B231" s="58" t="s">
        <v>95</v>
      </c>
      <c r="C231" s="57" t="s">
        <v>23</v>
      </c>
      <c r="D231" s="53"/>
      <c r="E231" s="56"/>
      <c r="F231" s="38">
        <v>106.7</v>
      </c>
      <c r="G231" s="52"/>
      <c r="H231" s="53" t="e">
        <f t="shared" si="45"/>
        <v>#DIV/0!</v>
      </c>
      <c r="I231" s="52"/>
      <c r="J231" s="95"/>
      <c r="K231" s="53" t="e">
        <f t="shared" si="46"/>
        <v>#DIV/0!</v>
      </c>
      <c r="L231" s="54"/>
      <c r="M231" s="95"/>
      <c r="N231" s="53" t="e">
        <f t="shared" si="47"/>
        <v>#DIV/0!</v>
      </c>
      <c r="O231" s="52"/>
      <c r="P231" s="95"/>
      <c r="Q231" s="53" t="e">
        <f t="shared" si="48"/>
        <v>#DIV/0!</v>
      </c>
      <c r="R231" s="52"/>
    </row>
    <row r="232" spans="2:18" ht="18.75" customHeight="1">
      <c r="B232" s="118" t="s">
        <v>1</v>
      </c>
      <c r="C232" s="12" t="s">
        <v>2</v>
      </c>
      <c r="D232" s="88"/>
      <c r="E232" s="101"/>
      <c r="F232" s="102">
        <v>106.7</v>
      </c>
      <c r="G232" s="103"/>
      <c r="H232" s="90" t="e">
        <f t="shared" si="45"/>
        <v>#DIV/0!</v>
      </c>
      <c r="I232" s="89"/>
      <c r="J232" s="104"/>
      <c r="K232" s="90" t="e">
        <f t="shared" si="46"/>
        <v>#DIV/0!</v>
      </c>
      <c r="L232" s="105"/>
      <c r="M232" s="104"/>
      <c r="N232" s="90" t="e">
        <f t="shared" si="47"/>
        <v>#DIV/0!</v>
      </c>
      <c r="O232" s="89"/>
      <c r="P232" s="104"/>
      <c r="Q232" s="90" t="e">
        <f t="shared" si="48"/>
        <v>#DIV/0!</v>
      </c>
      <c r="R232" s="89"/>
    </row>
    <row r="233" spans="2:18" ht="58.5" customHeight="1">
      <c r="B233" s="118"/>
      <c r="C233" s="18" t="s">
        <v>28</v>
      </c>
      <c r="D233" s="51">
        <f>D234+D235+D237+D238+D239</f>
        <v>113059</v>
      </c>
      <c r="E233" s="51">
        <v>132.9</v>
      </c>
      <c r="F233" s="52">
        <v>106.7</v>
      </c>
      <c r="G233" s="51">
        <f t="shared" ref="G233:P233" si="54">G234+G235+G237+G238+G239</f>
        <v>130868</v>
      </c>
      <c r="H233" s="53">
        <f t="shared" si="45"/>
        <v>111.72968389996669</v>
      </c>
      <c r="I233" s="52">
        <v>103.6</v>
      </c>
      <c r="J233" s="94">
        <f t="shared" si="54"/>
        <v>135710.1</v>
      </c>
      <c r="K233" s="53">
        <f t="shared" si="46"/>
        <v>99.999988210164091</v>
      </c>
      <c r="L233" s="50">
        <v>103.7</v>
      </c>
      <c r="M233" s="94">
        <f t="shared" si="54"/>
        <v>149316</v>
      </c>
      <c r="N233" s="53">
        <f t="shared" si="47"/>
        <v>106.10000888522558</v>
      </c>
      <c r="O233" s="50">
        <v>103.7</v>
      </c>
      <c r="P233" s="94">
        <f t="shared" si="54"/>
        <v>170489</v>
      </c>
      <c r="Q233" s="53">
        <f t="shared" si="48"/>
        <v>109.99999432221463</v>
      </c>
      <c r="R233" s="50">
        <v>103.8</v>
      </c>
    </row>
    <row r="234" spans="2:18" ht="20.25" customHeight="1">
      <c r="B234" s="118"/>
      <c r="C234" s="87" t="s">
        <v>173</v>
      </c>
      <c r="D234" s="65">
        <v>113059</v>
      </c>
      <c r="E234" s="86">
        <v>132.9</v>
      </c>
      <c r="F234" s="52">
        <v>106.7</v>
      </c>
      <c r="G234" s="65">
        <v>130868</v>
      </c>
      <c r="H234" s="53">
        <f t="shared" si="45"/>
        <v>111.72968389996669</v>
      </c>
      <c r="I234" s="52">
        <v>103.6</v>
      </c>
      <c r="J234" s="95">
        <v>135710.1</v>
      </c>
      <c r="K234" s="53">
        <f t="shared" si="46"/>
        <v>99.999988210164091</v>
      </c>
      <c r="L234" s="50">
        <v>103.7</v>
      </c>
      <c r="M234" s="95">
        <v>149316</v>
      </c>
      <c r="N234" s="53">
        <f t="shared" si="47"/>
        <v>106.10000888522558</v>
      </c>
      <c r="O234" s="50">
        <v>103.7</v>
      </c>
      <c r="P234" s="95">
        <v>170489</v>
      </c>
      <c r="Q234" s="53">
        <f t="shared" si="48"/>
        <v>109.99999432221463</v>
      </c>
      <c r="R234" s="50">
        <v>103.8</v>
      </c>
    </row>
    <row r="235" spans="2:18" ht="21" hidden="1" customHeight="1">
      <c r="B235" s="118"/>
      <c r="C235" s="18"/>
      <c r="D235" s="51"/>
      <c r="E235" s="9"/>
      <c r="F235" s="52">
        <v>106.7</v>
      </c>
      <c r="G235" s="60"/>
      <c r="H235" s="53" t="e">
        <f t="shared" si="45"/>
        <v>#DIV/0!</v>
      </c>
      <c r="I235" s="52"/>
      <c r="J235" s="95"/>
      <c r="K235" s="53" t="e">
        <f t="shared" si="46"/>
        <v>#DIV/0!</v>
      </c>
      <c r="L235" s="54"/>
      <c r="M235" s="95"/>
      <c r="N235" s="53" t="e">
        <f t="shared" si="47"/>
        <v>#DIV/0!</v>
      </c>
      <c r="O235" s="52"/>
      <c r="P235" s="95"/>
      <c r="Q235" s="53" t="e">
        <f t="shared" si="48"/>
        <v>#DIV/0!</v>
      </c>
      <c r="R235" s="52"/>
    </row>
    <row r="236" spans="2:18" ht="58.5" hidden="1" customHeight="1">
      <c r="B236" s="118"/>
      <c r="C236" s="18"/>
      <c r="D236" s="51"/>
      <c r="E236" s="9"/>
      <c r="F236" s="52">
        <v>104.6</v>
      </c>
      <c r="G236" s="60"/>
      <c r="H236" s="53" t="e">
        <f t="shared" si="45"/>
        <v>#DIV/0!</v>
      </c>
      <c r="I236" s="52"/>
      <c r="J236" s="95"/>
      <c r="K236" s="53" t="e">
        <f t="shared" si="46"/>
        <v>#DIV/0!</v>
      </c>
      <c r="L236" s="54"/>
      <c r="M236" s="95"/>
      <c r="N236" s="53" t="e">
        <f t="shared" si="47"/>
        <v>#DIV/0!</v>
      </c>
      <c r="O236" s="52"/>
      <c r="P236" s="95"/>
      <c r="Q236" s="53" t="e">
        <f t="shared" si="48"/>
        <v>#DIV/0!</v>
      </c>
      <c r="R236" s="52"/>
    </row>
    <row r="237" spans="2:18" ht="19.5" hidden="1" customHeight="1">
      <c r="B237" s="118"/>
      <c r="C237" s="18"/>
      <c r="D237" s="51"/>
      <c r="E237" s="9"/>
      <c r="F237" s="52">
        <v>106.7</v>
      </c>
      <c r="G237" s="60"/>
      <c r="H237" s="53" t="e">
        <f t="shared" si="45"/>
        <v>#DIV/0!</v>
      </c>
      <c r="I237" s="52"/>
      <c r="J237" s="95"/>
      <c r="K237" s="53" t="e">
        <f t="shared" si="46"/>
        <v>#DIV/0!</v>
      </c>
      <c r="L237" s="54"/>
      <c r="M237" s="95"/>
      <c r="N237" s="53" t="e">
        <f t="shared" si="47"/>
        <v>#DIV/0!</v>
      </c>
      <c r="O237" s="52"/>
      <c r="P237" s="95"/>
      <c r="Q237" s="53" t="e">
        <f t="shared" si="48"/>
        <v>#DIV/0!</v>
      </c>
      <c r="R237" s="52"/>
    </row>
    <row r="238" spans="2:18" ht="19.5" hidden="1" customHeight="1">
      <c r="B238" s="118"/>
      <c r="C238" s="18"/>
      <c r="D238" s="51"/>
      <c r="E238" s="9"/>
      <c r="F238" s="52">
        <v>106.7</v>
      </c>
      <c r="G238" s="60"/>
      <c r="H238" s="53" t="e">
        <f t="shared" si="45"/>
        <v>#DIV/0!</v>
      </c>
      <c r="I238" s="52"/>
      <c r="J238" s="95"/>
      <c r="K238" s="53" t="e">
        <f t="shared" si="46"/>
        <v>#DIV/0!</v>
      </c>
      <c r="L238" s="54"/>
      <c r="M238" s="95"/>
      <c r="N238" s="53" t="e">
        <f t="shared" si="47"/>
        <v>#DIV/0!</v>
      </c>
      <c r="O238" s="52"/>
      <c r="P238" s="95"/>
      <c r="Q238" s="53" t="e">
        <f t="shared" si="48"/>
        <v>#DIV/0!</v>
      </c>
      <c r="R238" s="52"/>
    </row>
    <row r="239" spans="2:18" ht="23.25" hidden="1" customHeight="1">
      <c r="B239" s="118"/>
      <c r="C239" s="18" t="s">
        <v>3</v>
      </c>
      <c r="D239" s="51"/>
      <c r="E239" s="9"/>
      <c r="F239" s="52">
        <v>106.7</v>
      </c>
      <c r="G239" s="60"/>
      <c r="H239" s="53" t="e">
        <f t="shared" si="45"/>
        <v>#DIV/0!</v>
      </c>
      <c r="I239" s="52"/>
      <c r="J239" s="95"/>
      <c r="K239" s="53" t="e">
        <f t="shared" si="46"/>
        <v>#DIV/0!</v>
      </c>
      <c r="L239" s="54"/>
      <c r="M239" s="95"/>
      <c r="N239" s="53" t="e">
        <f t="shared" si="47"/>
        <v>#DIV/0!</v>
      </c>
      <c r="O239" s="52"/>
      <c r="P239" s="95"/>
      <c r="Q239" s="53" t="e">
        <f t="shared" si="48"/>
        <v>#DIV/0!</v>
      </c>
      <c r="R239" s="52"/>
    </row>
    <row r="240" spans="2:18">
      <c r="B240" s="34"/>
    </row>
    <row r="241" spans="2:2">
      <c r="B241" s="34"/>
    </row>
    <row r="242" spans="2:2">
      <c r="B242" s="34"/>
    </row>
    <row r="243" spans="2:2">
      <c r="B243" s="34"/>
    </row>
    <row r="244" spans="2:2">
      <c r="B244" s="34"/>
    </row>
    <row r="245" spans="2:2">
      <c r="B245" s="34"/>
    </row>
    <row r="246" spans="2:2">
      <c r="B246" s="34"/>
    </row>
    <row r="247" spans="2:2">
      <c r="B247" s="34"/>
    </row>
    <row r="248" spans="2:2">
      <c r="B248" s="34"/>
    </row>
    <row r="249" spans="2:2">
      <c r="B249" s="34"/>
    </row>
    <row r="250" spans="2:2">
      <c r="B250" s="34"/>
    </row>
    <row r="251" spans="2:2">
      <c r="B251" s="34"/>
    </row>
    <row r="252" spans="2:2">
      <c r="B252" s="34"/>
    </row>
    <row r="253" spans="2:2">
      <c r="B253" s="34"/>
    </row>
    <row r="254" spans="2:2">
      <c r="B254" s="34"/>
    </row>
    <row r="255" spans="2:2">
      <c r="B255" s="34"/>
    </row>
    <row r="256" spans="2:2">
      <c r="B256" s="34"/>
    </row>
    <row r="257" spans="2:2">
      <c r="B257" s="34"/>
    </row>
    <row r="258" spans="2:2">
      <c r="B258" s="34"/>
    </row>
    <row r="259" spans="2:2">
      <c r="B259" s="34"/>
    </row>
    <row r="260" spans="2:2">
      <c r="B260" s="34"/>
    </row>
    <row r="261" spans="2:2">
      <c r="B261" s="34"/>
    </row>
    <row r="262" spans="2:2">
      <c r="B262" s="34"/>
    </row>
    <row r="263" spans="2:2">
      <c r="B263" s="34"/>
    </row>
    <row r="264" spans="2:2">
      <c r="B264" s="34"/>
    </row>
    <row r="265" spans="2:2">
      <c r="B265" s="34"/>
    </row>
    <row r="266" spans="2:2">
      <c r="B266" s="34"/>
    </row>
    <row r="267" spans="2:2">
      <c r="B267" s="34"/>
    </row>
    <row r="268" spans="2:2">
      <c r="B268" s="34"/>
    </row>
    <row r="269" spans="2:2">
      <c r="B269" s="34"/>
    </row>
    <row r="270" spans="2:2">
      <c r="B270" s="34"/>
    </row>
    <row r="271" spans="2:2">
      <c r="B271" s="34"/>
    </row>
    <row r="272" spans="2:2">
      <c r="B272" s="34"/>
    </row>
    <row r="273" spans="2:2">
      <c r="B273" s="34"/>
    </row>
    <row r="274" spans="2:2">
      <c r="B274" s="34"/>
    </row>
    <row r="275" spans="2:2">
      <c r="B275" s="34"/>
    </row>
    <row r="276" spans="2:2">
      <c r="B276" s="34"/>
    </row>
    <row r="277" spans="2:2">
      <c r="B277" s="34"/>
    </row>
    <row r="278" spans="2:2">
      <c r="B278" s="34"/>
    </row>
    <row r="279" spans="2:2">
      <c r="B279" s="34"/>
    </row>
    <row r="280" spans="2:2">
      <c r="B280" s="34"/>
    </row>
    <row r="281" spans="2:2">
      <c r="B281" s="34"/>
    </row>
    <row r="282" spans="2:2">
      <c r="B282" s="34"/>
    </row>
    <row r="283" spans="2:2">
      <c r="B283" s="34"/>
    </row>
    <row r="284" spans="2:2">
      <c r="B284" s="34"/>
    </row>
    <row r="285" spans="2:2">
      <c r="B285" s="34"/>
    </row>
    <row r="286" spans="2:2">
      <c r="B286" s="34"/>
    </row>
    <row r="287" spans="2:2">
      <c r="B287" s="34"/>
    </row>
    <row r="288" spans="2:2">
      <c r="B288" s="34"/>
    </row>
    <row r="289" spans="2:2">
      <c r="B289" s="34"/>
    </row>
    <row r="290" spans="2:2">
      <c r="B290" s="34"/>
    </row>
    <row r="291" spans="2:2">
      <c r="B291" s="34"/>
    </row>
    <row r="292" spans="2:2">
      <c r="B292" s="34"/>
    </row>
    <row r="293" spans="2:2">
      <c r="B293" s="34"/>
    </row>
    <row r="294" spans="2:2">
      <c r="B294" s="34"/>
    </row>
    <row r="295" spans="2:2">
      <c r="B295" s="34"/>
    </row>
    <row r="296" spans="2:2">
      <c r="B296" s="34"/>
    </row>
    <row r="297" spans="2:2">
      <c r="B297" s="34"/>
    </row>
    <row r="298" spans="2:2">
      <c r="B298" s="34"/>
    </row>
    <row r="299" spans="2:2">
      <c r="B299" s="34"/>
    </row>
    <row r="300" spans="2:2">
      <c r="B300" s="34"/>
    </row>
    <row r="301" spans="2:2">
      <c r="B301" s="34"/>
    </row>
    <row r="302" spans="2:2">
      <c r="B302" s="34"/>
    </row>
    <row r="303" spans="2:2">
      <c r="B303" s="34"/>
    </row>
    <row r="304" spans="2:2">
      <c r="B304" s="34"/>
    </row>
    <row r="305" spans="2:2">
      <c r="B305" s="34"/>
    </row>
    <row r="306" spans="2:2">
      <c r="B306" s="34"/>
    </row>
    <row r="307" spans="2:2">
      <c r="B307" s="34"/>
    </row>
    <row r="308" spans="2:2">
      <c r="B308" s="34"/>
    </row>
    <row r="309" spans="2:2">
      <c r="B309" s="34"/>
    </row>
    <row r="310" spans="2:2">
      <c r="B310" s="34"/>
    </row>
    <row r="311" spans="2:2">
      <c r="B311" s="34"/>
    </row>
    <row r="312" spans="2:2">
      <c r="B312" s="34"/>
    </row>
    <row r="313" spans="2:2">
      <c r="B313" s="34"/>
    </row>
    <row r="314" spans="2:2">
      <c r="B314" s="34"/>
    </row>
    <row r="315" spans="2:2">
      <c r="B315" s="34"/>
    </row>
    <row r="316" spans="2:2">
      <c r="B316" s="34"/>
    </row>
    <row r="317" spans="2:2">
      <c r="B317" s="34"/>
    </row>
    <row r="318" spans="2:2">
      <c r="B318" s="34"/>
    </row>
    <row r="319" spans="2:2">
      <c r="B319" s="34"/>
    </row>
    <row r="320" spans="2:2">
      <c r="B320" s="34"/>
    </row>
    <row r="321" spans="2:2">
      <c r="B321" s="34"/>
    </row>
    <row r="322" spans="2:2">
      <c r="B322" s="34"/>
    </row>
    <row r="323" spans="2:2">
      <c r="B323" s="34"/>
    </row>
    <row r="324" spans="2:2">
      <c r="B324" s="34"/>
    </row>
    <row r="325" spans="2:2">
      <c r="B325" s="34"/>
    </row>
    <row r="326" spans="2:2">
      <c r="B326" s="34"/>
    </row>
    <row r="327" spans="2:2">
      <c r="B327" s="34"/>
    </row>
    <row r="328" spans="2:2">
      <c r="B328" s="34"/>
    </row>
    <row r="329" spans="2:2">
      <c r="B329" s="34"/>
    </row>
    <row r="330" spans="2:2">
      <c r="B330" s="34"/>
    </row>
    <row r="331" spans="2:2">
      <c r="B331" s="34"/>
    </row>
    <row r="332" spans="2:2">
      <c r="B332" s="34"/>
    </row>
    <row r="333" spans="2:2">
      <c r="B333" s="34"/>
    </row>
    <row r="334" spans="2:2">
      <c r="B334" s="34"/>
    </row>
    <row r="335" spans="2:2">
      <c r="B335" s="34"/>
    </row>
    <row r="336" spans="2:2">
      <c r="B336" s="34"/>
    </row>
    <row r="337" spans="2:2">
      <c r="B337" s="34"/>
    </row>
    <row r="338" spans="2:2">
      <c r="B338" s="34"/>
    </row>
    <row r="339" spans="2:2">
      <c r="B339" s="34"/>
    </row>
    <row r="340" spans="2:2">
      <c r="B340" s="34"/>
    </row>
    <row r="341" spans="2:2">
      <c r="B341" s="34"/>
    </row>
    <row r="342" spans="2:2">
      <c r="B342" s="34"/>
    </row>
    <row r="343" spans="2:2">
      <c r="B343" s="34"/>
    </row>
    <row r="344" spans="2:2">
      <c r="B344" s="34"/>
    </row>
    <row r="345" spans="2:2">
      <c r="B345" s="34"/>
    </row>
    <row r="346" spans="2:2">
      <c r="B346" s="34"/>
    </row>
    <row r="347" spans="2:2">
      <c r="B347" s="34"/>
    </row>
  </sheetData>
  <mergeCells count="12">
    <mergeCell ref="P8:R8"/>
    <mergeCell ref="B232:B239"/>
    <mergeCell ref="A1:F2"/>
    <mergeCell ref="C3:Q3"/>
    <mergeCell ref="C4:Q4"/>
    <mergeCell ref="C5:Q5"/>
    <mergeCell ref="B8:B10"/>
    <mergeCell ref="C8:C10"/>
    <mergeCell ref="D8:F8"/>
    <mergeCell ref="G8:I8"/>
    <mergeCell ref="J8:L8"/>
    <mergeCell ref="M8:O8"/>
  </mergeCells>
  <pageMargins left="0.39370078740157483" right="0.39370078740157483" top="0.39370078740157483" bottom="0.74803149606299213" header="0.31496062992125984" footer="0.31496062992125984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47"/>
  <sheetViews>
    <sheetView topLeftCell="A3" zoomScaleNormal="100" workbookViewId="0">
      <selection activeCell="J12" sqref="J12"/>
    </sheetView>
  </sheetViews>
  <sheetFormatPr defaultRowHeight="15"/>
  <cols>
    <col min="1" max="1" width="0.42578125" style="49" customWidth="1"/>
    <col min="2" max="2" width="2.7109375" style="49" customWidth="1"/>
    <col min="3" max="3" width="33.42578125" style="49" customWidth="1"/>
    <col min="4" max="4" width="7.85546875" style="35" customWidth="1"/>
    <col min="5" max="5" width="7" style="49" customWidth="1"/>
    <col min="6" max="6" width="7.5703125" style="35" customWidth="1"/>
    <col min="7" max="7" width="9.28515625" style="35" customWidth="1"/>
    <col min="8" max="8" width="6.28515625" style="49" customWidth="1"/>
    <col min="9" max="9" width="6.140625" style="35" customWidth="1"/>
    <col min="10" max="10" width="8.7109375" style="35" customWidth="1"/>
    <col min="11" max="11" width="5.42578125" style="49" customWidth="1"/>
    <col min="12" max="12" width="7" style="49" customWidth="1"/>
    <col min="13" max="13" width="8.28515625" style="35" customWidth="1"/>
    <col min="14" max="14" width="5.5703125" style="49" customWidth="1"/>
    <col min="15" max="15" width="6.7109375" style="35" customWidth="1"/>
    <col min="16" max="16" width="9.140625" style="35" customWidth="1"/>
    <col min="17" max="17" width="6.140625" style="49" customWidth="1"/>
    <col min="18" max="18" width="7.42578125" style="35" customWidth="1"/>
    <col min="19" max="16384" width="9.140625" style="49"/>
  </cols>
  <sheetData>
    <row r="1" spans="1:18" ht="15" hidden="1" customHeight="1">
      <c r="A1" s="119" t="s">
        <v>101</v>
      </c>
      <c r="B1" s="119"/>
      <c r="C1" s="119"/>
      <c r="D1" s="119"/>
      <c r="E1" s="119"/>
      <c r="F1" s="119"/>
    </row>
    <row r="2" spans="1:18" ht="111.75" hidden="1" customHeight="1">
      <c r="A2" s="119"/>
      <c r="B2" s="119"/>
      <c r="C2" s="119"/>
      <c r="D2" s="119"/>
      <c r="E2" s="119"/>
      <c r="F2" s="119"/>
    </row>
    <row r="3" spans="1:18" ht="15.75">
      <c r="C3" s="120" t="s">
        <v>13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8" ht="15.75">
      <c r="C4" s="120" t="s">
        <v>143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8" ht="15.75">
      <c r="C5" s="120" t="s">
        <v>140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</row>
    <row r="6" spans="1:18" ht="15.75">
      <c r="C6" s="108"/>
      <c r="D6" s="110">
        <f>D13+D16</f>
        <v>158118</v>
      </c>
      <c r="E6" s="110">
        <f t="shared" ref="E6:Q6" si="0">E13+E16</f>
        <v>242.1</v>
      </c>
      <c r="F6" s="110">
        <f t="shared" si="0"/>
        <v>213.4</v>
      </c>
      <c r="G6" s="111">
        <f t="shared" si="0"/>
        <v>80280.03</v>
      </c>
      <c r="H6" s="110">
        <f t="shared" si="0"/>
        <v>118.99862520590244</v>
      </c>
      <c r="I6" s="110">
        <f t="shared" si="0"/>
        <v>207.2</v>
      </c>
      <c r="J6" s="110">
        <f t="shared" si="0"/>
        <v>118438</v>
      </c>
      <c r="K6" s="110">
        <f t="shared" si="0"/>
        <v>339.46396500951801</v>
      </c>
      <c r="L6" s="110">
        <f t="shared" si="0"/>
        <v>207.4</v>
      </c>
      <c r="M6" s="110">
        <f t="shared" si="0"/>
        <v>115586</v>
      </c>
      <c r="N6" s="110">
        <f t="shared" si="0"/>
        <v>191.40790614282309</v>
      </c>
      <c r="O6" s="110">
        <f t="shared" si="0"/>
        <v>207.4</v>
      </c>
      <c r="P6" s="110">
        <f t="shared" si="0"/>
        <v>132430</v>
      </c>
      <c r="Q6" s="110">
        <f t="shared" si="0"/>
        <v>218.0120116303579</v>
      </c>
    </row>
    <row r="7" spans="1:18">
      <c r="B7" s="2"/>
      <c r="C7" s="2"/>
    </row>
    <row r="8" spans="1:18" ht="15.75" customHeight="1">
      <c r="B8" s="121"/>
      <c r="C8" s="121" t="s">
        <v>14</v>
      </c>
      <c r="D8" s="117" t="s">
        <v>135</v>
      </c>
      <c r="E8" s="117"/>
      <c r="F8" s="117"/>
      <c r="G8" s="117" t="s">
        <v>136</v>
      </c>
      <c r="H8" s="117"/>
      <c r="I8" s="117"/>
      <c r="J8" s="117" t="s">
        <v>20</v>
      </c>
      <c r="K8" s="117"/>
      <c r="L8" s="117"/>
      <c r="M8" s="117" t="s">
        <v>124</v>
      </c>
      <c r="N8" s="117"/>
      <c r="O8" s="117"/>
      <c r="P8" s="117" t="s">
        <v>137</v>
      </c>
      <c r="Q8" s="117"/>
      <c r="R8" s="117"/>
    </row>
    <row r="9" spans="1:18" ht="45">
      <c r="B9" s="122"/>
      <c r="C9" s="122"/>
      <c r="D9" s="3" t="s">
        <v>6</v>
      </c>
      <c r="E9" s="3" t="s">
        <v>8</v>
      </c>
      <c r="F9" s="3" t="s">
        <v>4</v>
      </c>
      <c r="G9" s="3" t="s">
        <v>6</v>
      </c>
      <c r="H9" s="3" t="s">
        <v>8</v>
      </c>
      <c r="I9" s="3" t="s">
        <v>4</v>
      </c>
      <c r="J9" s="3" t="s">
        <v>6</v>
      </c>
      <c r="K9" s="3" t="s">
        <v>8</v>
      </c>
      <c r="L9" s="3" t="s">
        <v>4</v>
      </c>
      <c r="M9" s="3" t="s">
        <v>6</v>
      </c>
      <c r="N9" s="3" t="s">
        <v>8</v>
      </c>
      <c r="O9" s="3" t="s">
        <v>4</v>
      </c>
      <c r="P9" s="3" t="s">
        <v>6</v>
      </c>
      <c r="Q9" s="3" t="s">
        <v>8</v>
      </c>
      <c r="R9" s="3" t="s">
        <v>4</v>
      </c>
    </row>
    <row r="10" spans="1:18" ht="22.5">
      <c r="B10" s="123"/>
      <c r="C10" s="123"/>
      <c r="D10" s="3" t="s">
        <v>7</v>
      </c>
      <c r="E10" s="3" t="s">
        <v>11</v>
      </c>
      <c r="F10" s="3" t="s">
        <v>5</v>
      </c>
      <c r="G10" s="3" t="s">
        <v>7</v>
      </c>
      <c r="H10" s="3" t="s">
        <v>9</v>
      </c>
      <c r="I10" s="3" t="s">
        <v>5</v>
      </c>
      <c r="J10" s="3" t="s">
        <v>7</v>
      </c>
      <c r="K10" s="3" t="s">
        <v>9</v>
      </c>
      <c r="L10" s="3" t="s">
        <v>5</v>
      </c>
      <c r="M10" s="3" t="s">
        <v>7</v>
      </c>
      <c r="N10" s="3" t="s">
        <v>9</v>
      </c>
      <c r="O10" s="3" t="s">
        <v>5</v>
      </c>
      <c r="P10" s="3" t="s">
        <v>7</v>
      </c>
      <c r="Q10" s="3" t="s">
        <v>9</v>
      </c>
      <c r="R10" s="3" t="s">
        <v>10</v>
      </c>
    </row>
    <row r="11" spans="1:18" ht="72" customHeight="1">
      <c r="B11" s="4" t="s">
        <v>0</v>
      </c>
      <c r="C11" s="5" t="s">
        <v>27</v>
      </c>
      <c r="D11" s="109">
        <f>D20+D34+D40+D108+D117+D125+D132+D139+D152+D156+D160+D163+D166+D169+D172+D178+D196+D212+D226</f>
        <v>158117.9</v>
      </c>
      <c r="E11" s="50">
        <v>132.1</v>
      </c>
      <c r="F11" s="50">
        <v>106.7</v>
      </c>
      <c r="G11" s="50">
        <f>G20+G34+G40+G108+G117+G125+G132+G139+G152+G156+G160+G163+G166+G169+G172+G178+G196+G212+G226</f>
        <v>80280.03</v>
      </c>
      <c r="H11" s="39">
        <f>G11/D11/I11*10000</f>
        <v>49.007972182704464</v>
      </c>
      <c r="I11" s="50">
        <v>103.6</v>
      </c>
      <c r="J11" s="94">
        <f>J20+J40+J108+J117+J125+J132+J139+J152+J156+J163+J166+J169+J172+J178+J196+J212+J226</f>
        <v>118438</v>
      </c>
      <c r="K11" s="39">
        <f>J11/G11/L11*10000</f>
        <v>142.26719949400126</v>
      </c>
      <c r="L11" s="50">
        <v>103.7</v>
      </c>
      <c r="M11" s="94">
        <f t="shared" ref="M11:P11" si="1">M20+M34+M40+M108+M117+M125+M132+M139+M152+M156+M160+M163+M166+M169+M172+M178+M196+M212+M226</f>
        <v>115585.5</v>
      </c>
      <c r="N11" s="50">
        <f>M11/J11/O11*10000</f>
        <v>94.109514846441471</v>
      </c>
      <c r="O11" s="50">
        <v>103.7</v>
      </c>
      <c r="P11" s="94">
        <f t="shared" si="1"/>
        <v>132430</v>
      </c>
      <c r="Q11" s="50">
        <f>P11/M11/R11*10000</f>
        <v>110.37880032238313</v>
      </c>
      <c r="R11" s="50">
        <v>103.8</v>
      </c>
    </row>
    <row r="12" spans="1:18" ht="20.25" customHeight="1">
      <c r="B12" s="7"/>
      <c r="C12" s="8" t="s">
        <v>12</v>
      </c>
      <c r="D12" s="88"/>
      <c r="E12" s="101"/>
      <c r="F12" s="89">
        <v>106.7</v>
      </c>
      <c r="G12" s="103"/>
      <c r="H12" s="90" t="e">
        <f t="shared" ref="H12:H75" si="2">G12/D12/I12*10000</f>
        <v>#DIV/0!</v>
      </c>
      <c r="I12" s="89"/>
      <c r="J12" s="104"/>
      <c r="K12" s="90" t="e">
        <f t="shared" ref="K12:K75" si="3">J12/G12/L12*10000</f>
        <v>#DIV/0!</v>
      </c>
      <c r="L12" s="105"/>
      <c r="M12" s="104"/>
      <c r="N12" s="91" t="e">
        <f t="shared" ref="N12:N13" si="4">M12/J12/O12*10000</f>
        <v>#DIV/0!</v>
      </c>
      <c r="O12" s="91">
        <v>103.7</v>
      </c>
      <c r="P12" s="104"/>
      <c r="Q12" s="90" t="e">
        <f t="shared" ref="Q12:Q75" si="5">P12/M12/R12*10000</f>
        <v>#DIV/0!</v>
      </c>
      <c r="R12" s="91">
        <v>103.8</v>
      </c>
    </row>
    <row r="13" spans="1:18" ht="42" customHeight="1">
      <c r="B13" s="7"/>
      <c r="C13" s="55" t="s">
        <v>21</v>
      </c>
      <c r="D13" s="51">
        <f>D33+D39+D107+D116+D124+D131+D138+D151+D155+D159+D162+D165+D168+D171+D177+D195+D211+D225+D231</f>
        <v>123681</v>
      </c>
      <c r="E13" s="51">
        <v>166.5</v>
      </c>
      <c r="F13" s="52">
        <v>106.7</v>
      </c>
      <c r="G13" s="51">
        <f>G33+G39+G107+G116+G124+G131+G138+G151+G155+G159+G162+G165+G168+G171+G177+G195+G211+G225+G231</f>
        <v>52421</v>
      </c>
      <c r="H13" s="53">
        <f t="shared" si="2"/>
        <v>40.911231999596431</v>
      </c>
      <c r="I13" s="53">
        <v>103.6</v>
      </c>
      <c r="J13" s="94">
        <f>J33+J39+J107+J116+J124+J131+J138+J151+J155+J159+J162+J165+J168+J171+J177+J195+J211+J225+J231</f>
        <v>43469</v>
      </c>
      <c r="K13" s="53">
        <f t="shared" si="3"/>
        <v>79.96419905550303</v>
      </c>
      <c r="L13" s="50">
        <v>103.7</v>
      </c>
      <c r="M13" s="94">
        <f>M33+M39+M107+M116+M124+M131+M138+M151+M155+M159+M162+M165+M168+M171+M177+M195+M211+M225+M231</f>
        <v>45842.5</v>
      </c>
      <c r="N13" s="50">
        <f t="shared" si="4"/>
        <v>101.69740889621445</v>
      </c>
      <c r="O13" s="94">
        <f t="shared" ref="O13:P13" si="6">O33+O39+O107+O116+O124+O131+O138+O151+O155+O159+O162+O165+O168+O171+O177+O195+O211+O225+O231</f>
        <v>103.7</v>
      </c>
      <c r="P13" s="94">
        <f t="shared" si="6"/>
        <v>48712</v>
      </c>
      <c r="Q13" s="53">
        <f t="shared" si="5"/>
        <v>102.36943678001133</v>
      </c>
      <c r="R13" s="50">
        <v>103.8</v>
      </c>
    </row>
    <row r="14" spans="1:18" ht="113.25" customHeight="1">
      <c r="B14" s="7"/>
      <c r="C14" s="59" t="s">
        <v>138</v>
      </c>
      <c r="D14" s="51">
        <f>D11-D15-D17</f>
        <v>143096.9</v>
      </c>
      <c r="E14" s="51">
        <v>128.1</v>
      </c>
      <c r="F14" s="52">
        <v>106.7</v>
      </c>
      <c r="G14" s="51">
        <f t="shared" ref="G14:P14" si="7">G11-G15-G17</f>
        <v>77573.53</v>
      </c>
      <c r="H14" s="53">
        <f t="shared" si="2"/>
        <v>52.326727350784488</v>
      </c>
      <c r="I14" s="53">
        <v>103.6</v>
      </c>
      <c r="J14" s="94">
        <f t="shared" si="7"/>
        <v>117907</v>
      </c>
      <c r="K14" s="53">
        <f t="shared" si="3"/>
        <v>146.57073931277259</v>
      </c>
      <c r="L14" s="50">
        <v>103.7</v>
      </c>
      <c r="M14" s="94">
        <f t="shared" si="7"/>
        <v>115025.5</v>
      </c>
      <c r="N14" s="53">
        <f t="shared" ref="N14:N75" si="8">M14/J14/O14*10000</f>
        <v>94.075337263627489</v>
      </c>
      <c r="O14" s="50">
        <v>103.7</v>
      </c>
      <c r="P14" s="94">
        <f t="shared" si="7"/>
        <v>131820</v>
      </c>
      <c r="Q14" s="53">
        <f t="shared" si="5"/>
        <v>110.40527505047072</v>
      </c>
      <c r="R14" s="50">
        <v>103.8</v>
      </c>
    </row>
    <row r="15" spans="1:18" ht="47.25" customHeight="1">
      <c r="B15" s="7"/>
      <c r="C15" s="55" t="s">
        <v>139</v>
      </c>
      <c r="D15" s="88"/>
      <c r="E15" s="88"/>
      <c r="F15" s="89">
        <v>106.7</v>
      </c>
      <c r="G15" s="88"/>
      <c r="H15" s="90" t="e">
        <f t="shared" si="2"/>
        <v>#DIV/0!</v>
      </c>
      <c r="I15" s="90">
        <v>103.6</v>
      </c>
      <c r="J15" s="96"/>
      <c r="K15" s="90" t="e">
        <f t="shared" si="3"/>
        <v>#DIV/0!</v>
      </c>
      <c r="L15" s="91">
        <v>103.7</v>
      </c>
      <c r="M15" s="96"/>
      <c r="N15" s="90" t="e">
        <f t="shared" si="8"/>
        <v>#DIV/0!</v>
      </c>
      <c r="O15" s="91">
        <v>103.7</v>
      </c>
      <c r="P15" s="96"/>
      <c r="Q15" s="90" t="e">
        <f t="shared" si="5"/>
        <v>#DIV/0!</v>
      </c>
      <c r="R15" s="91">
        <v>103.8</v>
      </c>
    </row>
    <row r="16" spans="1:18" ht="27.75" customHeight="1">
      <c r="B16" s="7"/>
      <c r="C16" s="5" t="s">
        <v>125</v>
      </c>
      <c r="D16" s="50">
        <f>D17+D18+D19</f>
        <v>34437</v>
      </c>
      <c r="E16" s="36">
        <v>75.599999999999994</v>
      </c>
      <c r="F16" s="37">
        <v>106.7</v>
      </c>
      <c r="G16" s="37">
        <f>G17+G18+G19</f>
        <v>27859.030000000002</v>
      </c>
      <c r="H16" s="50">
        <f t="shared" si="2"/>
        <v>78.087393206306018</v>
      </c>
      <c r="I16" s="37">
        <v>103.6</v>
      </c>
      <c r="J16" s="95">
        <f>J17+J18+J19</f>
        <v>74969</v>
      </c>
      <c r="K16" s="50">
        <f t="shared" si="3"/>
        <v>259.499765954015</v>
      </c>
      <c r="L16" s="50">
        <v>103.7</v>
      </c>
      <c r="M16" s="95">
        <f>M17+M18+M19</f>
        <v>69743.5</v>
      </c>
      <c r="N16" s="50">
        <f t="shared" si="8"/>
        <v>89.710497246608625</v>
      </c>
      <c r="O16" s="50">
        <v>103.7</v>
      </c>
      <c r="P16" s="95">
        <f>P17+P18+P19</f>
        <v>83718</v>
      </c>
      <c r="Q16" s="50">
        <f t="shared" si="5"/>
        <v>115.64257485034656</v>
      </c>
      <c r="R16" s="50">
        <v>103.8</v>
      </c>
    </row>
    <row r="17" spans="2:23" ht="18.75" customHeight="1">
      <c r="B17" s="7"/>
      <c r="C17" s="42" t="s">
        <v>128</v>
      </c>
      <c r="D17" s="53">
        <v>15021</v>
      </c>
      <c r="E17" s="56">
        <v>1535.1</v>
      </c>
      <c r="F17" s="52">
        <v>106.7</v>
      </c>
      <c r="G17" s="52">
        <v>2706.5</v>
      </c>
      <c r="H17" s="53">
        <f t="shared" si="2"/>
        <v>17.391996121774433</v>
      </c>
      <c r="I17" s="52">
        <v>103.6</v>
      </c>
      <c r="J17" s="95">
        <v>531</v>
      </c>
      <c r="K17" s="53">
        <f t="shared" si="3"/>
        <v>18.919416291470174</v>
      </c>
      <c r="L17" s="50">
        <v>103.7</v>
      </c>
      <c r="M17" s="95">
        <v>560</v>
      </c>
      <c r="N17" s="53">
        <f t="shared" si="8"/>
        <v>101.69854734521388</v>
      </c>
      <c r="O17" s="50">
        <v>103.7</v>
      </c>
      <c r="P17" s="95">
        <v>610</v>
      </c>
      <c r="Q17" s="53">
        <f t="shared" si="5"/>
        <v>104.94082025873934</v>
      </c>
      <c r="R17" s="50">
        <v>103.8</v>
      </c>
    </row>
    <row r="18" spans="2:23" ht="18.75" customHeight="1">
      <c r="B18" s="7"/>
      <c r="C18" s="43" t="s">
        <v>126</v>
      </c>
      <c r="D18" s="53">
        <v>16580</v>
      </c>
      <c r="E18" s="56">
        <v>44.9</v>
      </c>
      <c r="F18" s="52">
        <v>106.7</v>
      </c>
      <c r="G18" s="52">
        <v>22113.4</v>
      </c>
      <c r="H18" s="53">
        <f t="shared" si="2"/>
        <v>128.73932867901507</v>
      </c>
      <c r="I18" s="52">
        <v>103.6</v>
      </c>
      <c r="J18" s="95">
        <v>69985</v>
      </c>
      <c r="K18" s="53">
        <f t="shared" si="3"/>
        <v>305.19027376193327</v>
      </c>
      <c r="L18" s="50">
        <v>103.7</v>
      </c>
      <c r="M18" s="95">
        <v>62962</v>
      </c>
      <c r="N18" s="53">
        <f t="shared" si="8"/>
        <v>86.755055446858748</v>
      </c>
      <c r="O18" s="50">
        <v>103.7</v>
      </c>
      <c r="P18" s="95">
        <v>66841.8</v>
      </c>
      <c r="Q18" s="53">
        <f t="shared" si="5"/>
        <v>102.27565466132155</v>
      </c>
      <c r="R18" s="50">
        <v>103.8</v>
      </c>
    </row>
    <row r="19" spans="2:23" ht="18" customHeight="1">
      <c r="B19" s="11"/>
      <c r="C19" s="44" t="s">
        <v>127</v>
      </c>
      <c r="D19" s="51">
        <v>2836</v>
      </c>
      <c r="E19" s="9">
        <v>37.1</v>
      </c>
      <c r="F19" s="52">
        <v>106.7</v>
      </c>
      <c r="G19" s="107">
        <v>3039.13</v>
      </c>
      <c r="H19" s="53">
        <f t="shared" si="2"/>
        <v>103.43875761717794</v>
      </c>
      <c r="I19" s="52">
        <v>103.6</v>
      </c>
      <c r="J19" s="95">
        <v>4453</v>
      </c>
      <c r="K19" s="53">
        <f t="shared" si="3"/>
        <v>141.29430616850294</v>
      </c>
      <c r="L19" s="50">
        <v>103.7</v>
      </c>
      <c r="M19" s="95">
        <v>6221.5</v>
      </c>
      <c r="N19" s="53">
        <f t="shared" si="8"/>
        <v>134.72979653992488</v>
      </c>
      <c r="O19" s="50">
        <v>103.7</v>
      </c>
      <c r="P19" s="95">
        <v>16266.2</v>
      </c>
      <c r="Q19" s="53">
        <f t="shared" si="5"/>
        <v>251.87997925646923</v>
      </c>
      <c r="R19" s="50">
        <v>103.8</v>
      </c>
    </row>
    <row r="20" spans="2:23" ht="42.75" customHeight="1">
      <c r="B20" s="13" t="s">
        <v>96</v>
      </c>
      <c r="C20" s="14" t="s">
        <v>42</v>
      </c>
      <c r="D20" s="50">
        <f>D21+D22+D23+D24+D25+D26+D27+D28+D29+D30+D31+D32</f>
        <v>68417</v>
      </c>
      <c r="E20" s="50">
        <v>200</v>
      </c>
      <c r="F20" s="50">
        <v>106.7</v>
      </c>
      <c r="G20" s="50">
        <f t="shared" ref="G20:P20" si="9">G21+G22+G23+G24+G25+G26+G27+G28+G29+G30+G31+G32</f>
        <v>41421</v>
      </c>
      <c r="H20" s="50">
        <f t="shared" si="2"/>
        <v>58.43819552400754</v>
      </c>
      <c r="I20" s="50">
        <v>103.6</v>
      </c>
      <c r="J20" s="94">
        <f t="shared" si="9"/>
        <v>43469</v>
      </c>
      <c r="K20" s="50">
        <f t="shared" si="3"/>
        <v>101.19995361503885</v>
      </c>
      <c r="L20" s="50">
        <v>103.7</v>
      </c>
      <c r="M20" s="94">
        <f t="shared" si="9"/>
        <v>45842.5</v>
      </c>
      <c r="N20" s="50">
        <f t="shared" si="8"/>
        <v>101.69740889621445</v>
      </c>
      <c r="O20" s="50">
        <v>103.7</v>
      </c>
      <c r="P20" s="94">
        <f t="shared" si="9"/>
        <v>48712</v>
      </c>
      <c r="Q20" s="50">
        <f t="shared" si="5"/>
        <v>102.36943678001133</v>
      </c>
      <c r="R20" s="50">
        <v>103.8</v>
      </c>
    </row>
    <row r="21" spans="2:23" s="15" customFormat="1" ht="13.5" customHeight="1">
      <c r="B21" s="16"/>
      <c r="C21" s="62" t="s">
        <v>144</v>
      </c>
      <c r="D21" s="63">
        <v>60132</v>
      </c>
      <c r="E21" s="64">
        <v>190.1</v>
      </c>
      <c r="F21" s="52">
        <v>106.7</v>
      </c>
      <c r="G21" s="65">
        <v>32921</v>
      </c>
      <c r="H21" s="53">
        <f t="shared" si="2"/>
        <v>52.845451717932264</v>
      </c>
      <c r="I21" s="52">
        <v>103.6</v>
      </c>
      <c r="J21" s="95">
        <v>34337</v>
      </c>
      <c r="K21" s="53">
        <f t="shared" si="3"/>
        <v>100.57975498283098</v>
      </c>
      <c r="L21" s="50">
        <v>103.7</v>
      </c>
      <c r="M21" s="95">
        <v>35847.5</v>
      </c>
      <c r="N21" s="53">
        <f t="shared" si="8"/>
        <v>100.67410295295069</v>
      </c>
      <c r="O21" s="50">
        <v>103.7</v>
      </c>
      <c r="P21" s="95">
        <v>37512</v>
      </c>
      <c r="Q21" s="53">
        <f t="shared" si="5"/>
        <v>100.81240902071113</v>
      </c>
      <c r="R21" s="50">
        <v>103.8</v>
      </c>
    </row>
    <row r="22" spans="2:23" s="15" customFormat="1" ht="15" customHeight="1">
      <c r="B22" s="16"/>
      <c r="C22" s="62" t="s">
        <v>145</v>
      </c>
      <c r="D22" s="63">
        <v>8285</v>
      </c>
      <c r="E22" s="64">
        <v>320.7</v>
      </c>
      <c r="F22" s="52">
        <v>106.7</v>
      </c>
      <c r="G22" s="65">
        <v>3000</v>
      </c>
      <c r="H22" s="53">
        <f t="shared" si="2"/>
        <v>34.951754927614914</v>
      </c>
      <c r="I22" s="52">
        <v>103.6</v>
      </c>
      <c r="J22" s="95">
        <v>3132</v>
      </c>
      <c r="K22" s="53">
        <f t="shared" si="3"/>
        <v>100.67502410800385</v>
      </c>
      <c r="L22" s="50">
        <v>103.7</v>
      </c>
      <c r="M22" s="95">
        <v>3295</v>
      </c>
      <c r="N22" s="53">
        <f t="shared" si="8"/>
        <v>101.45066757310298</v>
      </c>
      <c r="O22" s="50">
        <v>103.7</v>
      </c>
      <c r="P22" s="95">
        <v>3500</v>
      </c>
      <c r="Q22" s="53">
        <f t="shared" si="5"/>
        <v>102.33289768756889</v>
      </c>
      <c r="R22" s="50">
        <v>103.8</v>
      </c>
    </row>
    <row r="23" spans="2:23" s="15" customFormat="1" ht="21" customHeight="1">
      <c r="B23" s="16"/>
      <c r="C23" s="18" t="s">
        <v>175</v>
      </c>
      <c r="D23" s="53"/>
      <c r="E23" s="56"/>
      <c r="F23" s="52">
        <v>106.7</v>
      </c>
      <c r="G23" s="52">
        <v>5500</v>
      </c>
      <c r="H23" s="53" t="e">
        <f t="shared" si="2"/>
        <v>#DIV/0!</v>
      </c>
      <c r="I23" s="52"/>
      <c r="J23" s="95">
        <v>6000</v>
      </c>
      <c r="K23" s="53">
        <f t="shared" si="3"/>
        <v>105.19856228631542</v>
      </c>
      <c r="L23" s="54">
        <v>103.7</v>
      </c>
      <c r="M23" s="95">
        <v>6700</v>
      </c>
      <c r="N23" s="53">
        <f t="shared" si="8"/>
        <v>107.68241722918675</v>
      </c>
      <c r="O23" s="52">
        <v>103.7</v>
      </c>
      <c r="P23" s="95">
        <v>7700</v>
      </c>
      <c r="Q23" s="53">
        <f t="shared" si="5"/>
        <v>110.71808587122192</v>
      </c>
      <c r="R23" s="52">
        <v>103.8</v>
      </c>
      <c r="W23" s="15" t="s">
        <v>133</v>
      </c>
    </row>
    <row r="24" spans="2:23" s="15" customFormat="1" ht="27" hidden="1" customHeight="1">
      <c r="B24" s="16"/>
      <c r="C24" s="18"/>
      <c r="D24" s="53"/>
      <c r="E24" s="56"/>
      <c r="F24" s="52">
        <v>106.7</v>
      </c>
      <c r="G24" s="52"/>
      <c r="H24" s="53" t="e">
        <f t="shared" si="2"/>
        <v>#DIV/0!</v>
      </c>
      <c r="I24" s="52"/>
      <c r="J24" s="95"/>
      <c r="K24" s="53" t="e">
        <f t="shared" si="3"/>
        <v>#DIV/0!</v>
      </c>
      <c r="L24" s="54"/>
      <c r="M24" s="95"/>
      <c r="N24" s="53" t="e">
        <f t="shared" si="8"/>
        <v>#DIV/0!</v>
      </c>
      <c r="O24" s="52"/>
      <c r="P24" s="95"/>
      <c r="Q24" s="53" t="e">
        <f t="shared" si="5"/>
        <v>#DIV/0!</v>
      </c>
      <c r="R24" s="52"/>
    </row>
    <row r="25" spans="2:23" s="15" customFormat="1" ht="27" hidden="1" customHeight="1">
      <c r="B25" s="16"/>
      <c r="C25" s="18"/>
      <c r="D25" s="53"/>
      <c r="E25" s="56"/>
      <c r="F25" s="52">
        <v>106.7</v>
      </c>
      <c r="G25" s="52"/>
      <c r="H25" s="53" t="e">
        <f t="shared" si="2"/>
        <v>#DIV/0!</v>
      </c>
      <c r="I25" s="52"/>
      <c r="J25" s="95"/>
      <c r="K25" s="53" t="e">
        <f t="shared" si="3"/>
        <v>#DIV/0!</v>
      </c>
      <c r="L25" s="54"/>
      <c r="M25" s="95"/>
      <c r="N25" s="53" t="e">
        <f t="shared" si="8"/>
        <v>#DIV/0!</v>
      </c>
      <c r="O25" s="52"/>
      <c r="P25" s="95"/>
      <c r="Q25" s="53" t="e">
        <f t="shared" si="5"/>
        <v>#DIV/0!</v>
      </c>
      <c r="R25" s="52"/>
    </row>
    <row r="26" spans="2:23" s="15" customFormat="1" ht="27" hidden="1" customHeight="1">
      <c r="B26" s="16"/>
      <c r="C26" s="18"/>
      <c r="D26" s="53"/>
      <c r="E26" s="56"/>
      <c r="F26" s="52">
        <v>106.7</v>
      </c>
      <c r="G26" s="52"/>
      <c r="H26" s="53" t="e">
        <f t="shared" si="2"/>
        <v>#DIV/0!</v>
      </c>
      <c r="I26" s="52"/>
      <c r="J26" s="95"/>
      <c r="K26" s="53" t="e">
        <f t="shared" si="3"/>
        <v>#DIV/0!</v>
      </c>
      <c r="L26" s="54"/>
      <c r="M26" s="95"/>
      <c r="N26" s="53" t="e">
        <f t="shared" si="8"/>
        <v>#DIV/0!</v>
      </c>
      <c r="O26" s="52"/>
      <c r="P26" s="95"/>
      <c r="Q26" s="53" t="e">
        <f t="shared" si="5"/>
        <v>#DIV/0!</v>
      </c>
      <c r="R26" s="52"/>
    </row>
    <row r="27" spans="2:23" s="15" customFormat="1" ht="27" hidden="1" customHeight="1">
      <c r="B27" s="16"/>
      <c r="C27" s="18"/>
      <c r="D27" s="53"/>
      <c r="E27" s="56"/>
      <c r="F27" s="52">
        <v>106.7</v>
      </c>
      <c r="G27" s="52"/>
      <c r="H27" s="53" t="e">
        <f t="shared" si="2"/>
        <v>#DIV/0!</v>
      </c>
      <c r="I27" s="52"/>
      <c r="J27" s="95"/>
      <c r="K27" s="53" t="e">
        <f t="shared" si="3"/>
        <v>#DIV/0!</v>
      </c>
      <c r="L27" s="54"/>
      <c r="M27" s="95"/>
      <c r="N27" s="53" t="e">
        <f t="shared" si="8"/>
        <v>#DIV/0!</v>
      </c>
      <c r="O27" s="52"/>
      <c r="P27" s="95"/>
      <c r="Q27" s="53" t="e">
        <f t="shared" si="5"/>
        <v>#DIV/0!</v>
      </c>
      <c r="R27" s="52"/>
    </row>
    <row r="28" spans="2:23" s="15" customFormat="1" ht="27" hidden="1" customHeight="1">
      <c r="B28" s="16"/>
      <c r="C28" s="18"/>
      <c r="D28" s="53"/>
      <c r="E28" s="56"/>
      <c r="F28" s="52">
        <v>106.7</v>
      </c>
      <c r="G28" s="52"/>
      <c r="H28" s="53" t="e">
        <f t="shared" si="2"/>
        <v>#DIV/0!</v>
      </c>
      <c r="I28" s="52"/>
      <c r="J28" s="95"/>
      <c r="K28" s="53" t="e">
        <f t="shared" si="3"/>
        <v>#DIV/0!</v>
      </c>
      <c r="L28" s="54"/>
      <c r="M28" s="95"/>
      <c r="N28" s="53" t="e">
        <f t="shared" si="8"/>
        <v>#DIV/0!</v>
      </c>
      <c r="O28" s="52"/>
      <c r="P28" s="95"/>
      <c r="Q28" s="53" t="e">
        <f t="shared" si="5"/>
        <v>#DIV/0!</v>
      </c>
      <c r="R28" s="52"/>
    </row>
    <row r="29" spans="2:23" s="15" customFormat="1" ht="27" hidden="1" customHeight="1">
      <c r="B29" s="16"/>
      <c r="C29" s="18"/>
      <c r="D29" s="53"/>
      <c r="E29" s="56"/>
      <c r="F29" s="52">
        <v>106.7</v>
      </c>
      <c r="G29" s="52"/>
      <c r="H29" s="53" t="e">
        <f t="shared" si="2"/>
        <v>#DIV/0!</v>
      </c>
      <c r="I29" s="52"/>
      <c r="J29" s="95"/>
      <c r="K29" s="53" t="e">
        <f t="shared" si="3"/>
        <v>#DIV/0!</v>
      </c>
      <c r="L29" s="54"/>
      <c r="M29" s="95"/>
      <c r="N29" s="53" t="e">
        <f t="shared" si="8"/>
        <v>#DIV/0!</v>
      </c>
      <c r="O29" s="52"/>
      <c r="P29" s="95"/>
      <c r="Q29" s="53" t="e">
        <f t="shared" si="5"/>
        <v>#DIV/0!</v>
      </c>
      <c r="R29" s="52"/>
    </row>
    <row r="30" spans="2:23" s="15" customFormat="1" ht="27" hidden="1" customHeight="1">
      <c r="B30" s="16"/>
      <c r="C30" s="18"/>
      <c r="D30" s="53"/>
      <c r="E30" s="56"/>
      <c r="F30" s="52">
        <v>106.7</v>
      </c>
      <c r="G30" s="52"/>
      <c r="H30" s="53" t="e">
        <f t="shared" si="2"/>
        <v>#DIV/0!</v>
      </c>
      <c r="I30" s="52"/>
      <c r="J30" s="95"/>
      <c r="K30" s="53" t="e">
        <f t="shared" si="3"/>
        <v>#DIV/0!</v>
      </c>
      <c r="L30" s="54"/>
      <c r="M30" s="95"/>
      <c r="N30" s="53" t="e">
        <f t="shared" si="8"/>
        <v>#DIV/0!</v>
      </c>
      <c r="O30" s="52"/>
      <c r="P30" s="95"/>
      <c r="Q30" s="53" t="e">
        <f t="shared" si="5"/>
        <v>#DIV/0!</v>
      </c>
      <c r="R30" s="52"/>
    </row>
    <row r="31" spans="2:23" s="15" customFormat="1" ht="27" hidden="1" customHeight="1">
      <c r="B31" s="16"/>
      <c r="C31" s="18"/>
      <c r="D31" s="53"/>
      <c r="E31" s="56"/>
      <c r="F31" s="52">
        <v>106.7</v>
      </c>
      <c r="G31" s="52"/>
      <c r="H31" s="53" t="e">
        <f t="shared" si="2"/>
        <v>#DIV/0!</v>
      </c>
      <c r="I31" s="52"/>
      <c r="J31" s="95"/>
      <c r="K31" s="53" t="e">
        <f t="shared" si="3"/>
        <v>#DIV/0!</v>
      </c>
      <c r="L31" s="54"/>
      <c r="M31" s="95"/>
      <c r="N31" s="53" t="e">
        <f t="shared" si="8"/>
        <v>#DIV/0!</v>
      </c>
      <c r="O31" s="52"/>
      <c r="P31" s="95"/>
      <c r="Q31" s="53" t="e">
        <f t="shared" si="5"/>
        <v>#DIV/0!</v>
      </c>
      <c r="R31" s="52"/>
    </row>
    <row r="32" spans="2:23" ht="26.25" hidden="1" customHeight="1">
      <c r="B32" s="16"/>
      <c r="C32" s="19"/>
      <c r="D32" s="51"/>
      <c r="E32" s="9"/>
      <c r="F32" s="52">
        <v>106.7</v>
      </c>
      <c r="G32" s="61"/>
      <c r="H32" s="53" t="e">
        <f t="shared" si="2"/>
        <v>#DIV/0!</v>
      </c>
      <c r="I32" s="52"/>
      <c r="J32" s="95"/>
      <c r="K32" s="53" t="e">
        <f t="shared" si="3"/>
        <v>#DIV/0!</v>
      </c>
      <c r="L32" s="54"/>
      <c r="M32" s="95"/>
      <c r="N32" s="53" t="e">
        <f t="shared" si="8"/>
        <v>#DIV/0!</v>
      </c>
      <c r="O32" s="52"/>
      <c r="P32" s="95"/>
      <c r="Q32" s="53" t="e">
        <f t="shared" si="5"/>
        <v>#DIV/0!</v>
      </c>
      <c r="R32" s="52"/>
    </row>
    <row r="33" spans="2:18" s="15" customFormat="1" ht="25.5" customHeight="1">
      <c r="B33" s="16" t="s">
        <v>22</v>
      </c>
      <c r="C33" s="57" t="s">
        <v>23</v>
      </c>
      <c r="D33" s="53">
        <v>68417</v>
      </c>
      <c r="E33" s="56">
        <v>200</v>
      </c>
      <c r="F33" s="52">
        <v>106.7</v>
      </c>
      <c r="G33" s="52">
        <v>41421</v>
      </c>
      <c r="H33" s="53">
        <f t="shared" si="2"/>
        <v>58.43819552400754</v>
      </c>
      <c r="I33" s="52">
        <v>103.6</v>
      </c>
      <c r="J33" s="95">
        <v>43469</v>
      </c>
      <c r="K33" s="53">
        <f t="shared" si="3"/>
        <v>101.19995361503885</v>
      </c>
      <c r="L33" s="50">
        <v>103.7</v>
      </c>
      <c r="M33" s="95">
        <v>45842.5</v>
      </c>
      <c r="N33" s="53">
        <f t="shared" si="8"/>
        <v>101.69740889621445</v>
      </c>
      <c r="O33" s="50">
        <v>103.7</v>
      </c>
      <c r="P33" s="95">
        <v>48712</v>
      </c>
      <c r="Q33" s="53">
        <f t="shared" si="5"/>
        <v>102.36943678001133</v>
      </c>
      <c r="R33" s="50">
        <v>103.8</v>
      </c>
    </row>
    <row r="34" spans="2:18" ht="28.5" hidden="1" customHeight="1">
      <c r="B34" s="20" t="s">
        <v>97</v>
      </c>
      <c r="C34" s="14" t="s">
        <v>41</v>
      </c>
      <c r="D34" s="50">
        <f>D35+D36+D37+D38</f>
        <v>0</v>
      </c>
      <c r="E34" s="50"/>
      <c r="F34" s="50">
        <v>106.7</v>
      </c>
      <c r="G34" s="50">
        <f>G35+G36+G37+G38</f>
        <v>0</v>
      </c>
      <c r="H34" s="50" t="e">
        <f t="shared" si="2"/>
        <v>#DIV/0!</v>
      </c>
      <c r="I34" s="50"/>
      <c r="J34" s="94">
        <f>J35+J36+J37+J38</f>
        <v>0</v>
      </c>
      <c r="K34" s="50" t="e">
        <f t="shared" si="3"/>
        <v>#DIV/0!</v>
      </c>
      <c r="L34" s="41"/>
      <c r="M34" s="94">
        <f>M35+M36+M37+M38</f>
        <v>0</v>
      </c>
      <c r="N34" s="50" t="e">
        <f t="shared" si="8"/>
        <v>#DIV/0!</v>
      </c>
      <c r="O34" s="37"/>
      <c r="P34" s="94">
        <f>P35+P36+P37+P38</f>
        <v>0</v>
      </c>
      <c r="Q34" s="50" t="e">
        <f t="shared" si="5"/>
        <v>#DIV/0!</v>
      </c>
      <c r="R34" s="50"/>
    </row>
    <row r="35" spans="2:18" s="15" customFormat="1" ht="28.5" hidden="1" customHeight="1">
      <c r="B35" s="16"/>
      <c r="C35" s="57"/>
      <c r="D35" s="53"/>
      <c r="E35" s="56"/>
      <c r="F35" s="52">
        <v>106.7</v>
      </c>
      <c r="G35" s="52"/>
      <c r="H35" s="53" t="e">
        <f t="shared" si="2"/>
        <v>#DIV/0!</v>
      </c>
      <c r="I35" s="52"/>
      <c r="J35" s="95"/>
      <c r="K35" s="53" t="e">
        <f t="shared" si="3"/>
        <v>#DIV/0!</v>
      </c>
      <c r="L35" s="54"/>
      <c r="M35" s="95"/>
      <c r="N35" s="53" t="e">
        <f t="shared" si="8"/>
        <v>#DIV/0!</v>
      </c>
      <c r="O35" s="52"/>
      <c r="P35" s="95"/>
      <c r="Q35" s="53" t="e">
        <f t="shared" si="5"/>
        <v>#DIV/0!</v>
      </c>
      <c r="R35" s="52"/>
    </row>
    <row r="36" spans="2:18" s="15" customFormat="1" ht="28.5" hidden="1" customHeight="1">
      <c r="B36" s="16"/>
      <c r="C36" s="57"/>
      <c r="D36" s="53"/>
      <c r="E36" s="56"/>
      <c r="F36" s="52">
        <v>106.7</v>
      </c>
      <c r="G36" s="52"/>
      <c r="H36" s="53" t="e">
        <f t="shared" si="2"/>
        <v>#DIV/0!</v>
      </c>
      <c r="I36" s="52"/>
      <c r="J36" s="95"/>
      <c r="K36" s="53" t="e">
        <f t="shared" si="3"/>
        <v>#DIV/0!</v>
      </c>
      <c r="L36" s="54"/>
      <c r="M36" s="95"/>
      <c r="N36" s="53" t="e">
        <f t="shared" si="8"/>
        <v>#DIV/0!</v>
      </c>
      <c r="O36" s="52"/>
      <c r="P36" s="95"/>
      <c r="Q36" s="53" t="e">
        <f t="shared" si="5"/>
        <v>#DIV/0!</v>
      </c>
      <c r="R36" s="52"/>
    </row>
    <row r="37" spans="2:18" s="15" customFormat="1" ht="28.5" hidden="1" customHeight="1">
      <c r="B37" s="16"/>
      <c r="C37" s="57"/>
      <c r="D37" s="53"/>
      <c r="E37" s="56"/>
      <c r="F37" s="52">
        <v>106.7</v>
      </c>
      <c r="G37" s="52"/>
      <c r="H37" s="53" t="e">
        <f t="shared" si="2"/>
        <v>#DIV/0!</v>
      </c>
      <c r="I37" s="52"/>
      <c r="J37" s="95"/>
      <c r="K37" s="53" t="e">
        <f t="shared" si="3"/>
        <v>#DIV/0!</v>
      </c>
      <c r="L37" s="54"/>
      <c r="M37" s="95"/>
      <c r="N37" s="53" t="e">
        <f t="shared" si="8"/>
        <v>#DIV/0!</v>
      </c>
      <c r="O37" s="52"/>
      <c r="P37" s="95"/>
      <c r="Q37" s="53" t="e">
        <f t="shared" si="5"/>
        <v>#DIV/0!</v>
      </c>
      <c r="R37" s="52"/>
    </row>
    <row r="38" spans="2:18" ht="28.5" hidden="1" customHeight="1">
      <c r="B38" s="16"/>
      <c r="C38" s="57"/>
      <c r="D38" s="53"/>
      <c r="E38" s="56"/>
      <c r="F38" s="52">
        <v>106.7</v>
      </c>
      <c r="G38" s="52"/>
      <c r="H38" s="53" t="e">
        <f t="shared" si="2"/>
        <v>#DIV/0!</v>
      </c>
      <c r="I38" s="52"/>
      <c r="J38" s="95"/>
      <c r="K38" s="53" t="e">
        <f t="shared" si="3"/>
        <v>#DIV/0!</v>
      </c>
      <c r="L38" s="54"/>
      <c r="M38" s="95"/>
      <c r="N38" s="53" t="e">
        <f t="shared" si="8"/>
        <v>#DIV/0!</v>
      </c>
      <c r="O38" s="52"/>
      <c r="P38" s="95"/>
      <c r="Q38" s="53" t="e">
        <f t="shared" si="5"/>
        <v>#DIV/0!</v>
      </c>
      <c r="R38" s="52"/>
    </row>
    <row r="39" spans="2:18" s="15" customFormat="1" ht="28.5" hidden="1" customHeight="1">
      <c r="B39" s="21" t="s">
        <v>24</v>
      </c>
      <c r="C39" s="57" t="s">
        <v>23</v>
      </c>
      <c r="D39" s="53"/>
      <c r="E39" s="56"/>
      <c r="F39" s="52">
        <v>106.7</v>
      </c>
      <c r="G39" s="52"/>
      <c r="H39" s="53" t="e">
        <f t="shared" si="2"/>
        <v>#DIV/0!</v>
      </c>
      <c r="I39" s="52"/>
      <c r="J39" s="95"/>
      <c r="K39" s="53" t="e">
        <f t="shared" si="3"/>
        <v>#DIV/0!</v>
      </c>
      <c r="L39" s="54"/>
      <c r="M39" s="95"/>
      <c r="N39" s="53" t="e">
        <f t="shared" si="8"/>
        <v>#DIV/0!</v>
      </c>
      <c r="O39" s="52"/>
      <c r="P39" s="95"/>
      <c r="Q39" s="53" t="e">
        <f t="shared" si="5"/>
        <v>#DIV/0!</v>
      </c>
      <c r="R39" s="52"/>
    </row>
    <row r="40" spans="2:18" ht="30" customHeight="1">
      <c r="B40" s="20" t="s">
        <v>98</v>
      </c>
      <c r="C40" s="14" t="s">
        <v>40</v>
      </c>
      <c r="D40" s="50">
        <v>2734</v>
      </c>
      <c r="E40" s="50">
        <v>33.1</v>
      </c>
      <c r="F40" s="50">
        <v>106.7</v>
      </c>
      <c r="G40" s="50">
        <f t="shared" ref="G40:P40" si="10">G42+G48+G53+G55+G57+G59+G61+G64+G67+G69+G71+G73+G76+G79+G82+G85+G88+G91+G94+G97+G99+G101+G103+G105</f>
        <v>5500</v>
      </c>
      <c r="H40" s="50">
        <f t="shared" si="2"/>
        <v>194.17996740600987</v>
      </c>
      <c r="I40" s="50">
        <v>103.6</v>
      </c>
      <c r="J40" s="94">
        <f t="shared" si="10"/>
        <v>0</v>
      </c>
      <c r="K40" s="50">
        <f t="shared" si="3"/>
        <v>0</v>
      </c>
      <c r="L40" s="50">
        <v>103.7</v>
      </c>
      <c r="M40" s="94">
        <f t="shared" si="10"/>
        <v>0</v>
      </c>
      <c r="N40" s="50" t="e">
        <f t="shared" si="8"/>
        <v>#DIV/0!</v>
      </c>
      <c r="O40" s="50">
        <v>103.7</v>
      </c>
      <c r="P40" s="94">
        <f t="shared" si="10"/>
        <v>0</v>
      </c>
      <c r="Q40" s="50" t="e">
        <f t="shared" si="5"/>
        <v>#DIV/0!</v>
      </c>
      <c r="R40" s="50">
        <v>103.8</v>
      </c>
    </row>
    <row r="41" spans="2:18" s="15" customFormat="1" ht="14.25" customHeight="1">
      <c r="B41" s="16"/>
      <c r="C41" s="57" t="s">
        <v>26</v>
      </c>
      <c r="D41" s="53"/>
      <c r="E41" s="56"/>
      <c r="F41" s="52"/>
      <c r="G41" s="52"/>
      <c r="H41" s="50"/>
      <c r="I41" s="52"/>
      <c r="J41" s="95"/>
      <c r="K41" s="50"/>
      <c r="L41" s="54"/>
      <c r="M41" s="95"/>
      <c r="N41" s="50"/>
      <c r="O41" s="50">
        <v>103.7</v>
      </c>
      <c r="P41" s="95"/>
      <c r="Q41" s="50"/>
      <c r="R41" s="50">
        <v>103.8</v>
      </c>
    </row>
    <row r="42" spans="2:18" s="15" customFormat="1" ht="18" customHeight="1">
      <c r="B42" s="58" t="s">
        <v>99</v>
      </c>
      <c r="C42" s="57" t="s">
        <v>39</v>
      </c>
      <c r="D42" s="53">
        <f>D43+D44+D45+D46+D47</f>
        <v>2734</v>
      </c>
      <c r="E42" s="53">
        <v>33.1</v>
      </c>
      <c r="F42" s="52">
        <v>106.7</v>
      </c>
      <c r="G42" s="53">
        <f t="shared" ref="G42" si="11">G43+G44+G45+G46+G47</f>
        <v>5500</v>
      </c>
      <c r="H42" s="53">
        <f t="shared" si="2"/>
        <v>194.17996740600987</v>
      </c>
      <c r="I42" s="52">
        <v>103.6</v>
      </c>
      <c r="J42" s="95">
        <f>J43+J44+J45+J46+J47</f>
        <v>0</v>
      </c>
      <c r="K42" s="53">
        <f t="shared" si="3"/>
        <v>0</v>
      </c>
      <c r="L42" s="50">
        <v>103.7</v>
      </c>
      <c r="M42" s="95">
        <f>M43+M44+M45+M46+M47</f>
        <v>0</v>
      </c>
      <c r="N42" s="53" t="e">
        <f t="shared" si="8"/>
        <v>#DIV/0!</v>
      </c>
      <c r="O42" s="50">
        <v>103.7</v>
      </c>
      <c r="P42" s="95">
        <f>P43+P44+P45+P46+P47</f>
        <v>0</v>
      </c>
      <c r="Q42" s="53" t="e">
        <f t="shared" si="5"/>
        <v>#DIV/0!</v>
      </c>
      <c r="R42" s="50">
        <v>103.8</v>
      </c>
    </row>
    <row r="43" spans="2:18" s="15" customFormat="1" ht="14.25" customHeight="1">
      <c r="B43" s="58"/>
      <c r="C43" s="66" t="s">
        <v>146</v>
      </c>
      <c r="D43" s="67">
        <v>2734</v>
      </c>
      <c r="E43" s="68">
        <v>33.1</v>
      </c>
      <c r="F43" s="52">
        <v>106.7</v>
      </c>
      <c r="G43" s="65">
        <v>5500</v>
      </c>
      <c r="H43" s="53">
        <f t="shared" si="2"/>
        <v>194.17996740600987</v>
      </c>
      <c r="I43" s="52">
        <v>103.6</v>
      </c>
      <c r="J43" s="95"/>
      <c r="K43" s="53">
        <f t="shared" si="3"/>
        <v>0</v>
      </c>
      <c r="L43" s="50">
        <v>103.7</v>
      </c>
      <c r="M43" s="95"/>
      <c r="N43" s="53" t="e">
        <f t="shared" si="8"/>
        <v>#DIV/0!</v>
      </c>
      <c r="O43" s="50">
        <v>103.7</v>
      </c>
      <c r="P43" s="95"/>
      <c r="Q43" s="53" t="e">
        <f t="shared" si="5"/>
        <v>#DIV/0!</v>
      </c>
      <c r="R43" s="50">
        <v>103.8</v>
      </c>
    </row>
    <row r="44" spans="2:18" s="15" customFormat="1" ht="30" hidden="1" customHeight="1">
      <c r="B44" s="58"/>
      <c r="C44" s="57"/>
      <c r="D44" s="53"/>
      <c r="E44" s="56"/>
      <c r="F44" s="52">
        <v>106.7</v>
      </c>
      <c r="G44" s="52"/>
      <c r="H44" s="53" t="e">
        <f t="shared" si="2"/>
        <v>#DIV/0!</v>
      </c>
      <c r="I44" s="52"/>
      <c r="J44" s="95"/>
      <c r="K44" s="53" t="e">
        <f t="shared" si="3"/>
        <v>#DIV/0!</v>
      </c>
      <c r="L44" s="54"/>
      <c r="M44" s="95"/>
      <c r="N44" s="53" t="e">
        <f t="shared" si="8"/>
        <v>#DIV/0!</v>
      </c>
      <c r="O44" s="52"/>
      <c r="P44" s="95"/>
      <c r="Q44" s="53" t="e">
        <f t="shared" si="5"/>
        <v>#DIV/0!</v>
      </c>
      <c r="R44" s="52"/>
    </row>
    <row r="45" spans="2:18" s="15" customFormat="1" ht="30" hidden="1" customHeight="1">
      <c r="B45" s="58"/>
      <c r="C45" s="57"/>
      <c r="D45" s="53"/>
      <c r="E45" s="56"/>
      <c r="F45" s="52">
        <v>106.7</v>
      </c>
      <c r="G45" s="52"/>
      <c r="H45" s="53" t="e">
        <f t="shared" si="2"/>
        <v>#DIV/0!</v>
      </c>
      <c r="I45" s="52"/>
      <c r="J45" s="95"/>
      <c r="K45" s="53" t="e">
        <f t="shared" si="3"/>
        <v>#DIV/0!</v>
      </c>
      <c r="L45" s="54"/>
      <c r="M45" s="95"/>
      <c r="N45" s="53" t="e">
        <f t="shared" si="8"/>
        <v>#DIV/0!</v>
      </c>
      <c r="O45" s="52"/>
      <c r="P45" s="95"/>
      <c r="Q45" s="53" t="e">
        <f t="shared" si="5"/>
        <v>#DIV/0!</v>
      </c>
      <c r="R45" s="52"/>
    </row>
    <row r="46" spans="2:18" s="15" customFormat="1" ht="30" hidden="1" customHeight="1">
      <c r="B46" s="58"/>
      <c r="C46" s="57"/>
      <c r="D46" s="53"/>
      <c r="E46" s="56"/>
      <c r="F46" s="52">
        <v>106.7</v>
      </c>
      <c r="G46" s="52"/>
      <c r="H46" s="53" t="e">
        <f t="shared" si="2"/>
        <v>#DIV/0!</v>
      </c>
      <c r="I46" s="52"/>
      <c r="J46" s="95"/>
      <c r="K46" s="53" t="e">
        <f t="shared" si="3"/>
        <v>#DIV/0!</v>
      </c>
      <c r="L46" s="54"/>
      <c r="M46" s="95"/>
      <c r="N46" s="53" t="e">
        <f t="shared" si="8"/>
        <v>#DIV/0!</v>
      </c>
      <c r="O46" s="52"/>
      <c r="P46" s="95"/>
      <c r="Q46" s="53" t="e">
        <f t="shared" si="5"/>
        <v>#DIV/0!</v>
      </c>
      <c r="R46" s="52"/>
    </row>
    <row r="47" spans="2:18" s="15" customFormat="1" ht="30" hidden="1" customHeight="1">
      <c r="B47" s="58"/>
      <c r="C47" s="57"/>
      <c r="D47" s="53"/>
      <c r="E47" s="56"/>
      <c r="F47" s="52">
        <v>106.7</v>
      </c>
      <c r="G47" s="52"/>
      <c r="H47" s="53" t="e">
        <f t="shared" si="2"/>
        <v>#DIV/0!</v>
      </c>
      <c r="I47" s="52"/>
      <c r="J47" s="95"/>
      <c r="K47" s="53" t="e">
        <f t="shared" si="3"/>
        <v>#DIV/0!</v>
      </c>
      <c r="L47" s="54"/>
      <c r="M47" s="95"/>
      <c r="N47" s="53" t="e">
        <f t="shared" si="8"/>
        <v>#DIV/0!</v>
      </c>
      <c r="O47" s="52"/>
      <c r="P47" s="95"/>
      <c r="Q47" s="53" t="e">
        <f t="shared" si="5"/>
        <v>#DIV/0!</v>
      </c>
      <c r="R47" s="52"/>
    </row>
    <row r="48" spans="2:18" s="15" customFormat="1" ht="30" hidden="1" customHeight="1">
      <c r="B48" s="58" t="s">
        <v>25</v>
      </c>
      <c r="C48" s="57" t="s">
        <v>38</v>
      </c>
      <c r="D48" s="53">
        <f>D49+D50+D51+D52</f>
        <v>0</v>
      </c>
      <c r="E48" s="53"/>
      <c r="F48" s="52">
        <v>106.7</v>
      </c>
      <c r="G48" s="53">
        <f t="shared" ref="G48" si="12">G49+G50+G51+G52</f>
        <v>0</v>
      </c>
      <c r="H48" s="53" t="e">
        <f t="shared" si="2"/>
        <v>#DIV/0!</v>
      </c>
      <c r="I48" s="52"/>
      <c r="J48" s="95">
        <f>J49+J50+J51+J52</f>
        <v>0</v>
      </c>
      <c r="K48" s="53" t="e">
        <f t="shared" si="3"/>
        <v>#DIV/0!</v>
      </c>
      <c r="L48" s="54"/>
      <c r="M48" s="95">
        <f>M49+M50+M51+M52</f>
        <v>0</v>
      </c>
      <c r="N48" s="53" t="e">
        <f t="shared" si="8"/>
        <v>#DIV/0!</v>
      </c>
      <c r="O48" s="52"/>
      <c r="P48" s="95">
        <f>P49+P50+P51+P52</f>
        <v>0</v>
      </c>
      <c r="Q48" s="53" t="e">
        <f t="shared" si="5"/>
        <v>#DIV/0!</v>
      </c>
      <c r="R48" s="52"/>
    </row>
    <row r="49" spans="2:18" s="15" customFormat="1" ht="30" hidden="1" customHeight="1">
      <c r="B49" s="58"/>
      <c r="C49" s="57"/>
      <c r="D49" s="53"/>
      <c r="E49" s="56"/>
      <c r="F49" s="52">
        <v>106.7</v>
      </c>
      <c r="G49" s="52"/>
      <c r="H49" s="53" t="e">
        <f t="shared" si="2"/>
        <v>#DIV/0!</v>
      </c>
      <c r="I49" s="52"/>
      <c r="J49" s="95"/>
      <c r="K49" s="53" t="e">
        <f t="shared" si="3"/>
        <v>#DIV/0!</v>
      </c>
      <c r="L49" s="54"/>
      <c r="M49" s="95"/>
      <c r="N49" s="53" t="e">
        <f t="shared" si="8"/>
        <v>#DIV/0!</v>
      </c>
      <c r="O49" s="52"/>
      <c r="P49" s="95"/>
      <c r="Q49" s="53" t="e">
        <f t="shared" si="5"/>
        <v>#DIV/0!</v>
      </c>
      <c r="R49" s="52"/>
    </row>
    <row r="50" spans="2:18" s="15" customFormat="1" ht="30" hidden="1" customHeight="1">
      <c r="B50" s="58"/>
      <c r="C50" s="57"/>
      <c r="D50" s="53"/>
      <c r="E50" s="56"/>
      <c r="F50" s="52">
        <v>106.7</v>
      </c>
      <c r="G50" s="52"/>
      <c r="H50" s="53" t="e">
        <f t="shared" si="2"/>
        <v>#DIV/0!</v>
      </c>
      <c r="I50" s="52"/>
      <c r="J50" s="95"/>
      <c r="K50" s="53" t="e">
        <f t="shared" si="3"/>
        <v>#DIV/0!</v>
      </c>
      <c r="L50" s="54"/>
      <c r="M50" s="95"/>
      <c r="N50" s="53" t="e">
        <f t="shared" si="8"/>
        <v>#DIV/0!</v>
      </c>
      <c r="O50" s="52"/>
      <c r="P50" s="95"/>
      <c r="Q50" s="53" t="e">
        <f t="shared" si="5"/>
        <v>#DIV/0!</v>
      </c>
      <c r="R50" s="52"/>
    </row>
    <row r="51" spans="2:18" s="15" customFormat="1" ht="30" hidden="1" customHeight="1">
      <c r="B51" s="58"/>
      <c r="C51" s="57"/>
      <c r="D51" s="53"/>
      <c r="E51" s="56"/>
      <c r="F51" s="52">
        <v>106.7</v>
      </c>
      <c r="G51" s="52"/>
      <c r="H51" s="53" t="e">
        <f t="shared" si="2"/>
        <v>#DIV/0!</v>
      </c>
      <c r="I51" s="52"/>
      <c r="J51" s="95"/>
      <c r="K51" s="53" t="e">
        <f t="shared" si="3"/>
        <v>#DIV/0!</v>
      </c>
      <c r="L51" s="54"/>
      <c r="M51" s="95"/>
      <c r="N51" s="53" t="e">
        <f t="shared" si="8"/>
        <v>#DIV/0!</v>
      </c>
      <c r="O51" s="52"/>
      <c r="P51" s="95"/>
      <c r="Q51" s="53" t="e">
        <f t="shared" si="5"/>
        <v>#DIV/0!</v>
      </c>
      <c r="R51" s="52"/>
    </row>
    <row r="52" spans="2:18" s="15" customFormat="1" ht="30" hidden="1" customHeight="1">
      <c r="B52" s="58"/>
      <c r="C52" s="57"/>
      <c r="D52" s="53"/>
      <c r="E52" s="56"/>
      <c r="F52" s="52">
        <v>106.7</v>
      </c>
      <c r="G52" s="52"/>
      <c r="H52" s="53" t="e">
        <f t="shared" si="2"/>
        <v>#DIV/0!</v>
      </c>
      <c r="I52" s="52"/>
      <c r="J52" s="95"/>
      <c r="K52" s="53" t="e">
        <f t="shared" si="3"/>
        <v>#DIV/0!</v>
      </c>
      <c r="L52" s="54"/>
      <c r="M52" s="95"/>
      <c r="N52" s="53" t="e">
        <f t="shared" si="8"/>
        <v>#DIV/0!</v>
      </c>
      <c r="O52" s="52"/>
      <c r="P52" s="95"/>
      <c r="Q52" s="53" t="e">
        <f t="shared" si="5"/>
        <v>#DIV/0!</v>
      </c>
      <c r="R52" s="52"/>
    </row>
    <row r="53" spans="2:18" s="25" customFormat="1" ht="30" hidden="1" customHeight="1">
      <c r="B53" s="58" t="s">
        <v>29</v>
      </c>
      <c r="C53" s="24" t="s">
        <v>37</v>
      </c>
      <c r="D53" s="53">
        <f>D54</f>
        <v>0</v>
      </c>
      <c r="E53" s="52"/>
      <c r="F53" s="52">
        <v>106.7</v>
      </c>
      <c r="G53" s="52">
        <f>G54</f>
        <v>0</v>
      </c>
      <c r="H53" s="53" t="e">
        <f t="shared" si="2"/>
        <v>#DIV/0!</v>
      </c>
      <c r="I53" s="52"/>
      <c r="J53" s="95">
        <f>J54</f>
        <v>0</v>
      </c>
      <c r="K53" s="53" t="e">
        <f t="shared" si="3"/>
        <v>#DIV/0!</v>
      </c>
      <c r="L53" s="54"/>
      <c r="M53" s="95">
        <f>M54</f>
        <v>0</v>
      </c>
      <c r="N53" s="53" t="e">
        <f t="shared" si="8"/>
        <v>#DIV/0!</v>
      </c>
      <c r="O53" s="52"/>
      <c r="P53" s="95">
        <f>P54</f>
        <v>0</v>
      </c>
      <c r="Q53" s="53" t="e">
        <f t="shared" si="5"/>
        <v>#DIV/0!</v>
      </c>
      <c r="R53" s="52"/>
    </row>
    <row r="54" spans="2:18" s="15" customFormat="1" ht="30" hidden="1" customHeight="1">
      <c r="B54" s="58"/>
      <c r="C54" s="57"/>
      <c r="D54" s="53"/>
      <c r="E54" s="56"/>
      <c r="F54" s="52">
        <v>106.7</v>
      </c>
      <c r="G54" s="52"/>
      <c r="H54" s="53" t="e">
        <f t="shared" si="2"/>
        <v>#DIV/0!</v>
      </c>
      <c r="I54" s="52"/>
      <c r="J54" s="95"/>
      <c r="K54" s="53" t="e">
        <f t="shared" si="3"/>
        <v>#DIV/0!</v>
      </c>
      <c r="L54" s="54"/>
      <c r="M54" s="95"/>
      <c r="N54" s="53" t="e">
        <f t="shared" si="8"/>
        <v>#DIV/0!</v>
      </c>
      <c r="O54" s="52"/>
      <c r="P54" s="95"/>
      <c r="Q54" s="53" t="e">
        <f t="shared" si="5"/>
        <v>#DIV/0!</v>
      </c>
      <c r="R54" s="52"/>
    </row>
    <row r="55" spans="2:18" s="15" customFormat="1" ht="30" hidden="1" customHeight="1">
      <c r="B55" s="58" t="s">
        <v>100</v>
      </c>
      <c r="C55" s="57" t="s">
        <v>36</v>
      </c>
      <c r="D55" s="53">
        <f>D56</f>
        <v>0</v>
      </c>
      <c r="E55" s="52"/>
      <c r="F55" s="52">
        <v>106.7</v>
      </c>
      <c r="G55" s="52">
        <f>G56</f>
        <v>0</v>
      </c>
      <c r="H55" s="53" t="e">
        <f t="shared" si="2"/>
        <v>#DIV/0!</v>
      </c>
      <c r="I55" s="52"/>
      <c r="J55" s="95">
        <f>J56</f>
        <v>0</v>
      </c>
      <c r="K55" s="53" t="e">
        <f t="shared" si="3"/>
        <v>#DIV/0!</v>
      </c>
      <c r="L55" s="54"/>
      <c r="M55" s="95">
        <f>M56</f>
        <v>0</v>
      </c>
      <c r="N55" s="53" t="e">
        <f t="shared" si="8"/>
        <v>#DIV/0!</v>
      </c>
      <c r="O55" s="52"/>
      <c r="P55" s="95">
        <f>P56</f>
        <v>0</v>
      </c>
      <c r="Q55" s="53" t="e">
        <f t="shared" si="5"/>
        <v>#DIV/0!</v>
      </c>
      <c r="R55" s="52"/>
    </row>
    <row r="56" spans="2:18" s="15" customFormat="1" ht="30" hidden="1" customHeight="1">
      <c r="B56" s="58"/>
      <c r="C56" s="57"/>
      <c r="D56" s="53"/>
      <c r="E56" s="52"/>
      <c r="F56" s="52">
        <v>106.7</v>
      </c>
      <c r="G56" s="52"/>
      <c r="H56" s="53" t="e">
        <f t="shared" si="2"/>
        <v>#DIV/0!</v>
      </c>
      <c r="I56" s="52"/>
      <c r="J56" s="95"/>
      <c r="K56" s="53" t="e">
        <f t="shared" si="3"/>
        <v>#DIV/0!</v>
      </c>
      <c r="L56" s="54"/>
      <c r="M56" s="95"/>
      <c r="N56" s="53" t="e">
        <f t="shared" si="8"/>
        <v>#DIV/0!</v>
      </c>
      <c r="O56" s="52"/>
      <c r="P56" s="95"/>
      <c r="Q56" s="53" t="e">
        <f t="shared" si="5"/>
        <v>#DIV/0!</v>
      </c>
      <c r="R56" s="52"/>
    </row>
    <row r="57" spans="2:18" s="15" customFormat="1" ht="30" hidden="1" customHeight="1">
      <c r="B57" s="58" t="s">
        <v>30</v>
      </c>
      <c r="C57" s="57" t="s">
        <v>35</v>
      </c>
      <c r="D57" s="53">
        <f>D58</f>
        <v>0</v>
      </c>
      <c r="E57" s="52"/>
      <c r="F57" s="52">
        <v>106.7</v>
      </c>
      <c r="G57" s="52">
        <f>G58</f>
        <v>0</v>
      </c>
      <c r="H57" s="53" t="e">
        <f t="shared" si="2"/>
        <v>#DIV/0!</v>
      </c>
      <c r="I57" s="52"/>
      <c r="J57" s="95">
        <f>J58</f>
        <v>0</v>
      </c>
      <c r="K57" s="53" t="e">
        <f t="shared" si="3"/>
        <v>#DIV/0!</v>
      </c>
      <c r="L57" s="54"/>
      <c r="M57" s="95">
        <f>M58</f>
        <v>0</v>
      </c>
      <c r="N57" s="53" t="e">
        <f t="shared" si="8"/>
        <v>#DIV/0!</v>
      </c>
      <c r="O57" s="52"/>
      <c r="P57" s="95">
        <f>P58</f>
        <v>0</v>
      </c>
      <c r="Q57" s="53" t="e">
        <f t="shared" si="5"/>
        <v>#DIV/0!</v>
      </c>
      <c r="R57" s="52"/>
    </row>
    <row r="58" spans="2:18" s="15" customFormat="1" ht="30" hidden="1" customHeight="1">
      <c r="B58" s="58"/>
      <c r="C58" s="57"/>
      <c r="D58" s="53"/>
      <c r="E58" s="52"/>
      <c r="F58" s="52">
        <v>106.7</v>
      </c>
      <c r="G58" s="52"/>
      <c r="H58" s="53" t="e">
        <f t="shared" si="2"/>
        <v>#DIV/0!</v>
      </c>
      <c r="I58" s="52"/>
      <c r="J58" s="95"/>
      <c r="K58" s="53" t="e">
        <f t="shared" si="3"/>
        <v>#DIV/0!</v>
      </c>
      <c r="L58" s="54"/>
      <c r="M58" s="95"/>
      <c r="N58" s="53" t="e">
        <f t="shared" si="8"/>
        <v>#DIV/0!</v>
      </c>
      <c r="O58" s="52"/>
      <c r="P58" s="95"/>
      <c r="Q58" s="53" t="e">
        <f t="shared" si="5"/>
        <v>#DIV/0!</v>
      </c>
      <c r="R58" s="52"/>
    </row>
    <row r="59" spans="2:18" s="15" customFormat="1" ht="30" hidden="1" customHeight="1">
      <c r="B59" s="26" t="s">
        <v>102</v>
      </c>
      <c r="C59" s="57" t="s">
        <v>34</v>
      </c>
      <c r="D59" s="53">
        <f>D60</f>
        <v>0</v>
      </c>
      <c r="E59" s="52"/>
      <c r="F59" s="52">
        <v>106.7</v>
      </c>
      <c r="G59" s="52">
        <f>G60</f>
        <v>0</v>
      </c>
      <c r="H59" s="53" t="e">
        <f t="shared" si="2"/>
        <v>#DIV/0!</v>
      </c>
      <c r="I59" s="52"/>
      <c r="J59" s="95">
        <f>J60</f>
        <v>0</v>
      </c>
      <c r="K59" s="53" t="e">
        <f t="shared" si="3"/>
        <v>#DIV/0!</v>
      </c>
      <c r="L59" s="54"/>
      <c r="M59" s="95">
        <f>M60</f>
        <v>0</v>
      </c>
      <c r="N59" s="53" t="e">
        <f t="shared" si="8"/>
        <v>#DIV/0!</v>
      </c>
      <c r="O59" s="52"/>
      <c r="P59" s="95">
        <f>P60</f>
        <v>0</v>
      </c>
      <c r="Q59" s="53" t="e">
        <f t="shared" si="5"/>
        <v>#DIV/0!</v>
      </c>
      <c r="R59" s="52"/>
    </row>
    <row r="60" spans="2:18" s="15" customFormat="1" ht="30" hidden="1" customHeight="1">
      <c r="B60" s="58"/>
      <c r="C60" s="57"/>
      <c r="D60" s="53"/>
      <c r="E60" s="52"/>
      <c r="F60" s="52">
        <v>106.7</v>
      </c>
      <c r="G60" s="52"/>
      <c r="H60" s="53" t="e">
        <f t="shared" si="2"/>
        <v>#DIV/0!</v>
      </c>
      <c r="I60" s="52"/>
      <c r="J60" s="95"/>
      <c r="K60" s="53" t="e">
        <f t="shared" si="3"/>
        <v>#DIV/0!</v>
      </c>
      <c r="L60" s="54"/>
      <c r="M60" s="95"/>
      <c r="N60" s="53" t="e">
        <f t="shared" si="8"/>
        <v>#DIV/0!</v>
      </c>
      <c r="O60" s="52"/>
      <c r="P60" s="95"/>
      <c r="Q60" s="53" t="e">
        <f t="shared" si="5"/>
        <v>#DIV/0!</v>
      </c>
      <c r="R60" s="52"/>
    </row>
    <row r="61" spans="2:18" s="15" customFormat="1" ht="72" hidden="1" customHeight="1">
      <c r="B61" s="58" t="s">
        <v>103</v>
      </c>
      <c r="C61" s="57" t="s">
        <v>31</v>
      </c>
      <c r="D61" s="53">
        <f>D62+D63</f>
        <v>0</v>
      </c>
      <c r="E61" s="52"/>
      <c r="F61" s="52">
        <v>106.7</v>
      </c>
      <c r="G61" s="52">
        <f>G62+G63</f>
        <v>0</v>
      </c>
      <c r="H61" s="53" t="e">
        <f t="shared" si="2"/>
        <v>#DIV/0!</v>
      </c>
      <c r="I61" s="52"/>
      <c r="J61" s="95">
        <f>J62+J63</f>
        <v>0</v>
      </c>
      <c r="K61" s="53" t="e">
        <f t="shared" si="3"/>
        <v>#DIV/0!</v>
      </c>
      <c r="L61" s="54"/>
      <c r="M61" s="95">
        <f>M62+M63</f>
        <v>0</v>
      </c>
      <c r="N61" s="53" t="e">
        <f t="shared" si="8"/>
        <v>#DIV/0!</v>
      </c>
      <c r="O61" s="52"/>
      <c r="P61" s="95">
        <f>P62+P63</f>
        <v>0</v>
      </c>
      <c r="Q61" s="53" t="e">
        <f t="shared" si="5"/>
        <v>#DIV/0!</v>
      </c>
      <c r="R61" s="52"/>
    </row>
    <row r="62" spans="2:18" s="15" customFormat="1" ht="30" hidden="1" customHeight="1">
      <c r="B62" s="58"/>
      <c r="C62" s="57"/>
      <c r="D62" s="53"/>
      <c r="E62" s="52"/>
      <c r="F62" s="52">
        <v>106.7</v>
      </c>
      <c r="G62" s="52"/>
      <c r="H62" s="53" t="e">
        <f t="shared" si="2"/>
        <v>#DIV/0!</v>
      </c>
      <c r="I62" s="52"/>
      <c r="J62" s="95"/>
      <c r="K62" s="53" t="e">
        <f t="shared" si="3"/>
        <v>#DIV/0!</v>
      </c>
      <c r="L62" s="54"/>
      <c r="M62" s="95"/>
      <c r="N62" s="53" t="e">
        <f t="shared" si="8"/>
        <v>#DIV/0!</v>
      </c>
      <c r="O62" s="52"/>
      <c r="P62" s="95"/>
      <c r="Q62" s="53" t="e">
        <f t="shared" si="5"/>
        <v>#DIV/0!</v>
      </c>
      <c r="R62" s="52"/>
    </row>
    <row r="63" spans="2:18" s="15" customFormat="1" ht="30" hidden="1" customHeight="1">
      <c r="B63" s="58"/>
      <c r="C63" s="57"/>
      <c r="D63" s="53"/>
      <c r="E63" s="52"/>
      <c r="F63" s="52">
        <v>106.7</v>
      </c>
      <c r="G63" s="52"/>
      <c r="H63" s="53" t="e">
        <f t="shared" si="2"/>
        <v>#DIV/0!</v>
      </c>
      <c r="I63" s="52"/>
      <c r="J63" s="95"/>
      <c r="K63" s="53" t="e">
        <f t="shared" si="3"/>
        <v>#DIV/0!</v>
      </c>
      <c r="L63" s="54"/>
      <c r="M63" s="95"/>
      <c r="N63" s="53" t="e">
        <f t="shared" si="8"/>
        <v>#DIV/0!</v>
      </c>
      <c r="O63" s="52"/>
      <c r="P63" s="95"/>
      <c r="Q63" s="53" t="e">
        <f t="shared" si="5"/>
        <v>#DIV/0!</v>
      </c>
      <c r="R63" s="52"/>
    </row>
    <row r="64" spans="2:18" s="15" customFormat="1" ht="30" hidden="1" customHeight="1">
      <c r="B64" s="58" t="s">
        <v>104</v>
      </c>
      <c r="C64" s="57" t="s">
        <v>32</v>
      </c>
      <c r="D64" s="53">
        <f>D65+D66</f>
        <v>0</v>
      </c>
      <c r="E64" s="52"/>
      <c r="F64" s="52">
        <v>106.7</v>
      </c>
      <c r="G64" s="52">
        <f>G65+G66</f>
        <v>0</v>
      </c>
      <c r="H64" s="53" t="e">
        <f t="shared" si="2"/>
        <v>#DIV/0!</v>
      </c>
      <c r="I64" s="52"/>
      <c r="J64" s="95">
        <f>J65+J66</f>
        <v>0</v>
      </c>
      <c r="K64" s="53" t="e">
        <f t="shared" si="3"/>
        <v>#DIV/0!</v>
      </c>
      <c r="L64" s="54"/>
      <c r="M64" s="95">
        <f>M65+M66</f>
        <v>0</v>
      </c>
      <c r="N64" s="53" t="e">
        <f t="shared" si="8"/>
        <v>#DIV/0!</v>
      </c>
      <c r="O64" s="52"/>
      <c r="P64" s="95">
        <f>P65+P66</f>
        <v>0</v>
      </c>
      <c r="Q64" s="53" t="e">
        <f t="shared" si="5"/>
        <v>#DIV/0!</v>
      </c>
      <c r="R64" s="52"/>
    </row>
    <row r="65" spans="2:18" s="15" customFormat="1" ht="30" hidden="1" customHeight="1">
      <c r="B65" s="58"/>
      <c r="C65" s="57"/>
      <c r="D65" s="53"/>
      <c r="E65" s="52"/>
      <c r="F65" s="52">
        <v>106.7</v>
      </c>
      <c r="G65" s="52"/>
      <c r="H65" s="53" t="e">
        <f t="shared" si="2"/>
        <v>#DIV/0!</v>
      </c>
      <c r="I65" s="52"/>
      <c r="J65" s="95"/>
      <c r="K65" s="53" t="e">
        <f t="shared" si="3"/>
        <v>#DIV/0!</v>
      </c>
      <c r="L65" s="54"/>
      <c r="M65" s="95"/>
      <c r="N65" s="53" t="e">
        <f t="shared" si="8"/>
        <v>#DIV/0!</v>
      </c>
      <c r="O65" s="52"/>
      <c r="P65" s="95"/>
      <c r="Q65" s="53" t="e">
        <f t="shared" si="5"/>
        <v>#DIV/0!</v>
      </c>
      <c r="R65" s="52"/>
    </row>
    <row r="66" spans="2:18" s="15" customFormat="1" ht="30" hidden="1" customHeight="1">
      <c r="B66" s="58"/>
      <c r="C66" s="57"/>
      <c r="D66" s="53"/>
      <c r="E66" s="52"/>
      <c r="F66" s="52">
        <v>106.7</v>
      </c>
      <c r="G66" s="52"/>
      <c r="H66" s="53" t="e">
        <f t="shared" si="2"/>
        <v>#DIV/0!</v>
      </c>
      <c r="I66" s="52"/>
      <c r="J66" s="95"/>
      <c r="K66" s="53" t="e">
        <f t="shared" si="3"/>
        <v>#DIV/0!</v>
      </c>
      <c r="L66" s="54"/>
      <c r="M66" s="95"/>
      <c r="N66" s="53" t="e">
        <f t="shared" si="8"/>
        <v>#DIV/0!</v>
      </c>
      <c r="O66" s="52"/>
      <c r="P66" s="95"/>
      <c r="Q66" s="53" t="e">
        <f t="shared" si="5"/>
        <v>#DIV/0!</v>
      </c>
      <c r="R66" s="52"/>
    </row>
    <row r="67" spans="2:18" s="15" customFormat="1" ht="41.25" hidden="1" customHeight="1">
      <c r="B67" s="58" t="s">
        <v>105</v>
      </c>
      <c r="C67" s="57" t="s">
        <v>33</v>
      </c>
      <c r="D67" s="53">
        <f>D68</f>
        <v>0</v>
      </c>
      <c r="E67" s="52"/>
      <c r="F67" s="52">
        <v>106.7</v>
      </c>
      <c r="G67" s="52">
        <f>G68</f>
        <v>0</v>
      </c>
      <c r="H67" s="53" t="e">
        <f t="shared" si="2"/>
        <v>#DIV/0!</v>
      </c>
      <c r="I67" s="52"/>
      <c r="J67" s="95">
        <f>J68</f>
        <v>0</v>
      </c>
      <c r="K67" s="53" t="e">
        <f t="shared" si="3"/>
        <v>#DIV/0!</v>
      </c>
      <c r="L67" s="54"/>
      <c r="M67" s="95">
        <f>M68</f>
        <v>0</v>
      </c>
      <c r="N67" s="53" t="e">
        <f t="shared" si="8"/>
        <v>#DIV/0!</v>
      </c>
      <c r="O67" s="52"/>
      <c r="P67" s="95">
        <f>P68</f>
        <v>0</v>
      </c>
      <c r="Q67" s="53" t="e">
        <f t="shared" si="5"/>
        <v>#DIV/0!</v>
      </c>
      <c r="R67" s="52"/>
    </row>
    <row r="68" spans="2:18" s="15" customFormat="1" ht="30" hidden="1" customHeight="1">
      <c r="B68" s="58"/>
      <c r="C68" s="57"/>
      <c r="D68" s="63"/>
      <c r="E68" s="68"/>
      <c r="F68" s="52">
        <v>106.7</v>
      </c>
      <c r="G68" s="65">
        <v>0</v>
      </c>
      <c r="H68" s="53" t="e">
        <f t="shared" si="2"/>
        <v>#DIV/0!</v>
      </c>
      <c r="I68" s="52"/>
      <c r="J68" s="95"/>
      <c r="K68" s="53" t="e">
        <f t="shared" si="3"/>
        <v>#DIV/0!</v>
      </c>
      <c r="L68" s="54"/>
      <c r="M68" s="95"/>
      <c r="N68" s="53" t="e">
        <f t="shared" si="8"/>
        <v>#DIV/0!</v>
      </c>
      <c r="O68" s="52"/>
      <c r="P68" s="95"/>
      <c r="Q68" s="53" t="e">
        <f t="shared" si="5"/>
        <v>#DIV/0!</v>
      </c>
      <c r="R68" s="52"/>
    </row>
    <row r="69" spans="2:18" s="15" customFormat="1" ht="30" hidden="1" customHeight="1">
      <c r="B69" s="58" t="s">
        <v>106</v>
      </c>
      <c r="C69" s="57" t="s">
        <v>43</v>
      </c>
      <c r="D69" s="53">
        <f>D70</f>
        <v>0</v>
      </c>
      <c r="E69" s="53"/>
      <c r="F69" s="52">
        <v>106.7</v>
      </c>
      <c r="G69" s="53">
        <f t="shared" ref="G69" si="13">G70</f>
        <v>0</v>
      </c>
      <c r="H69" s="53" t="e">
        <f t="shared" si="2"/>
        <v>#DIV/0!</v>
      </c>
      <c r="I69" s="52"/>
      <c r="J69" s="95">
        <f>J70</f>
        <v>0</v>
      </c>
      <c r="K69" s="53" t="e">
        <f t="shared" si="3"/>
        <v>#DIV/0!</v>
      </c>
      <c r="L69" s="54"/>
      <c r="M69" s="95">
        <f>M70</f>
        <v>0</v>
      </c>
      <c r="N69" s="53" t="e">
        <f t="shared" si="8"/>
        <v>#DIV/0!</v>
      </c>
      <c r="O69" s="52"/>
      <c r="P69" s="95">
        <f>P70</f>
        <v>0</v>
      </c>
      <c r="Q69" s="53" t="e">
        <f t="shared" si="5"/>
        <v>#DIV/0!</v>
      </c>
      <c r="R69" s="52"/>
    </row>
    <row r="70" spans="2:18" s="15" customFormat="1" ht="30" hidden="1" customHeight="1">
      <c r="B70" s="58"/>
      <c r="C70" s="57"/>
      <c r="D70" s="53"/>
      <c r="E70" s="52"/>
      <c r="F70" s="52">
        <v>106.7</v>
      </c>
      <c r="G70" s="52"/>
      <c r="H70" s="53" t="e">
        <f t="shared" si="2"/>
        <v>#DIV/0!</v>
      </c>
      <c r="I70" s="52"/>
      <c r="J70" s="95"/>
      <c r="K70" s="53" t="e">
        <f t="shared" si="3"/>
        <v>#DIV/0!</v>
      </c>
      <c r="L70" s="54"/>
      <c r="M70" s="95"/>
      <c r="N70" s="53" t="e">
        <f t="shared" si="8"/>
        <v>#DIV/0!</v>
      </c>
      <c r="O70" s="52"/>
      <c r="P70" s="95"/>
      <c r="Q70" s="53" t="e">
        <f t="shared" si="5"/>
        <v>#DIV/0!</v>
      </c>
      <c r="R70" s="52"/>
    </row>
    <row r="71" spans="2:18" s="15" customFormat="1" ht="30" hidden="1" customHeight="1">
      <c r="B71" s="58" t="s">
        <v>107</v>
      </c>
      <c r="C71" s="57" t="s">
        <v>44</v>
      </c>
      <c r="D71" s="53">
        <f>D72</f>
        <v>0</v>
      </c>
      <c r="E71" s="53"/>
      <c r="F71" s="52">
        <v>106.7</v>
      </c>
      <c r="G71" s="53">
        <f t="shared" ref="G71" si="14">G72</f>
        <v>0</v>
      </c>
      <c r="H71" s="53" t="e">
        <f t="shared" si="2"/>
        <v>#DIV/0!</v>
      </c>
      <c r="I71" s="52"/>
      <c r="J71" s="95">
        <f>J72</f>
        <v>0</v>
      </c>
      <c r="K71" s="53" t="e">
        <f t="shared" si="3"/>
        <v>#DIV/0!</v>
      </c>
      <c r="L71" s="54"/>
      <c r="M71" s="95">
        <f>M72</f>
        <v>0</v>
      </c>
      <c r="N71" s="53" t="e">
        <f t="shared" si="8"/>
        <v>#DIV/0!</v>
      </c>
      <c r="O71" s="52"/>
      <c r="P71" s="95">
        <f>P72</f>
        <v>0</v>
      </c>
      <c r="Q71" s="53" t="e">
        <f t="shared" si="5"/>
        <v>#DIV/0!</v>
      </c>
      <c r="R71" s="52"/>
    </row>
    <row r="72" spans="2:18" s="15" customFormat="1" ht="30" hidden="1" customHeight="1">
      <c r="B72" s="58"/>
      <c r="C72" s="57"/>
      <c r="D72" s="53"/>
      <c r="E72" s="52"/>
      <c r="F72" s="52">
        <v>106.7</v>
      </c>
      <c r="G72" s="52"/>
      <c r="H72" s="53" t="e">
        <f t="shared" si="2"/>
        <v>#DIV/0!</v>
      </c>
      <c r="I72" s="52"/>
      <c r="J72" s="95"/>
      <c r="K72" s="53" t="e">
        <f t="shared" si="3"/>
        <v>#DIV/0!</v>
      </c>
      <c r="L72" s="54"/>
      <c r="M72" s="95"/>
      <c r="N72" s="53" t="e">
        <f t="shared" si="8"/>
        <v>#DIV/0!</v>
      </c>
      <c r="O72" s="52"/>
      <c r="P72" s="95"/>
      <c r="Q72" s="53" t="e">
        <f t="shared" si="5"/>
        <v>#DIV/0!</v>
      </c>
      <c r="R72" s="52"/>
    </row>
    <row r="73" spans="2:18" s="15" customFormat="1" ht="60" hidden="1" customHeight="1">
      <c r="B73" s="58" t="s">
        <v>108</v>
      </c>
      <c r="C73" s="57" t="s">
        <v>45</v>
      </c>
      <c r="D73" s="53">
        <f>D74+D75</f>
        <v>0</v>
      </c>
      <c r="E73" s="53"/>
      <c r="F73" s="52">
        <v>106.7</v>
      </c>
      <c r="G73" s="53">
        <f t="shared" ref="G73" si="15">G74+G75</f>
        <v>0</v>
      </c>
      <c r="H73" s="53" t="e">
        <f t="shared" si="2"/>
        <v>#DIV/0!</v>
      </c>
      <c r="I73" s="52"/>
      <c r="J73" s="95">
        <f>J74+J75</f>
        <v>0</v>
      </c>
      <c r="K73" s="53" t="e">
        <f t="shared" si="3"/>
        <v>#DIV/0!</v>
      </c>
      <c r="L73" s="54"/>
      <c r="M73" s="95">
        <f>M74+M75</f>
        <v>0</v>
      </c>
      <c r="N73" s="53" t="e">
        <f t="shared" si="8"/>
        <v>#DIV/0!</v>
      </c>
      <c r="O73" s="52"/>
      <c r="P73" s="95">
        <f>P74+P75</f>
        <v>0</v>
      </c>
      <c r="Q73" s="53" t="e">
        <f t="shared" si="5"/>
        <v>#DIV/0!</v>
      </c>
      <c r="R73" s="52"/>
    </row>
    <row r="74" spans="2:18" s="15" customFormat="1" ht="30" hidden="1" customHeight="1">
      <c r="B74" s="58"/>
      <c r="C74" s="57"/>
      <c r="D74" s="53"/>
      <c r="E74" s="52"/>
      <c r="F74" s="52">
        <v>106.7</v>
      </c>
      <c r="G74" s="52"/>
      <c r="H74" s="53" t="e">
        <f t="shared" si="2"/>
        <v>#DIV/0!</v>
      </c>
      <c r="I74" s="52"/>
      <c r="J74" s="95"/>
      <c r="K74" s="53" t="e">
        <f t="shared" si="3"/>
        <v>#DIV/0!</v>
      </c>
      <c r="L74" s="54"/>
      <c r="M74" s="95"/>
      <c r="N74" s="53" t="e">
        <f t="shared" si="8"/>
        <v>#DIV/0!</v>
      </c>
      <c r="O74" s="52"/>
      <c r="P74" s="95"/>
      <c r="Q74" s="53" t="e">
        <f t="shared" si="5"/>
        <v>#DIV/0!</v>
      </c>
      <c r="R74" s="52"/>
    </row>
    <row r="75" spans="2:18" s="15" customFormat="1" ht="30" hidden="1" customHeight="1">
      <c r="B75" s="58"/>
      <c r="C75" s="57"/>
      <c r="D75" s="53"/>
      <c r="E75" s="52"/>
      <c r="F75" s="52">
        <v>106.7</v>
      </c>
      <c r="G75" s="52"/>
      <c r="H75" s="53" t="e">
        <f t="shared" si="2"/>
        <v>#DIV/0!</v>
      </c>
      <c r="I75" s="52"/>
      <c r="J75" s="95"/>
      <c r="K75" s="53" t="e">
        <f t="shared" si="3"/>
        <v>#DIV/0!</v>
      </c>
      <c r="L75" s="54"/>
      <c r="M75" s="95"/>
      <c r="N75" s="53" t="e">
        <f t="shared" si="8"/>
        <v>#DIV/0!</v>
      </c>
      <c r="O75" s="52"/>
      <c r="P75" s="95"/>
      <c r="Q75" s="53" t="e">
        <f t="shared" si="5"/>
        <v>#DIV/0!</v>
      </c>
      <c r="R75" s="52"/>
    </row>
    <row r="76" spans="2:18" s="15" customFormat="1" ht="30" hidden="1" customHeight="1">
      <c r="B76" s="58" t="s">
        <v>109</v>
      </c>
      <c r="C76" s="57" t="s">
        <v>46</v>
      </c>
      <c r="D76" s="53">
        <f>D77+D78</f>
        <v>0</v>
      </c>
      <c r="E76" s="53"/>
      <c r="F76" s="52">
        <v>106.7</v>
      </c>
      <c r="G76" s="53">
        <f t="shared" ref="G76" si="16">G77+G78</f>
        <v>0</v>
      </c>
      <c r="H76" s="53" t="e">
        <f t="shared" ref="H76:H139" si="17">G76/D76/I76*10000</f>
        <v>#DIV/0!</v>
      </c>
      <c r="I76" s="52"/>
      <c r="J76" s="95">
        <f>J77+J78</f>
        <v>0</v>
      </c>
      <c r="K76" s="53" t="e">
        <f t="shared" ref="K76:K139" si="18">J76/G76/L76*10000</f>
        <v>#DIV/0!</v>
      </c>
      <c r="L76" s="54"/>
      <c r="M76" s="95">
        <f>M77+M78</f>
        <v>0</v>
      </c>
      <c r="N76" s="53" t="e">
        <f t="shared" ref="N76:N139" si="19">M76/J76/O76*10000</f>
        <v>#DIV/0!</v>
      </c>
      <c r="O76" s="52"/>
      <c r="P76" s="95">
        <f>P77+P78</f>
        <v>0</v>
      </c>
      <c r="Q76" s="53" t="e">
        <f t="shared" ref="Q76:Q139" si="20">P76/M76/R76*10000</f>
        <v>#DIV/0!</v>
      </c>
      <c r="R76" s="52"/>
    </row>
    <row r="77" spans="2:18" s="15" customFormat="1" ht="30" hidden="1" customHeight="1">
      <c r="B77" s="58"/>
      <c r="C77" s="57"/>
      <c r="D77" s="53"/>
      <c r="E77" s="52"/>
      <c r="F77" s="52">
        <v>106.7</v>
      </c>
      <c r="G77" s="52"/>
      <c r="H77" s="53" t="e">
        <f t="shared" si="17"/>
        <v>#DIV/0!</v>
      </c>
      <c r="I77" s="52"/>
      <c r="J77" s="95"/>
      <c r="K77" s="53" t="e">
        <f t="shared" si="18"/>
        <v>#DIV/0!</v>
      </c>
      <c r="L77" s="54"/>
      <c r="M77" s="95"/>
      <c r="N77" s="53" t="e">
        <f t="shared" si="19"/>
        <v>#DIV/0!</v>
      </c>
      <c r="O77" s="52"/>
      <c r="P77" s="95"/>
      <c r="Q77" s="53" t="e">
        <f t="shared" si="20"/>
        <v>#DIV/0!</v>
      </c>
      <c r="R77" s="52"/>
    </row>
    <row r="78" spans="2:18" s="15" customFormat="1" ht="30" hidden="1" customHeight="1">
      <c r="B78" s="58"/>
      <c r="C78" s="57"/>
      <c r="D78" s="53"/>
      <c r="E78" s="52"/>
      <c r="F78" s="52">
        <v>106.7</v>
      </c>
      <c r="G78" s="52"/>
      <c r="H78" s="53" t="e">
        <f t="shared" si="17"/>
        <v>#DIV/0!</v>
      </c>
      <c r="I78" s="52"/>
      <c r="J78" s="95"/>
      <c r="K78" s="53" t="e">
        <f t="shared" si="18"/>
        <v>#DIV/0!</v>
      </c>
      <c r="L78" s="54"/>
      <c r="M78" s="95"/>
      <c r="N78" s="53" t="e">
        <f t="shared" si="19"/>
        <v>#DIV/0!</v>
      </c>
      <c r="O78" s="52"/>
      <c r="P78" s="95"/>
      <c r="Q78" s="53" t="e">
        <f t="shared" si="20"/>
        <v>#DIV/0!</v>
      </c>
      <c r="R78" s="52"/>
    </row>
    <row r="79" spans="2:18" s="15" customFormat="1" ht="42.75" hidden="1" customHeight="1">
      <c r="B79" s="58" t="s">
        <v>110</v>
      </c>
      <c r="C79" s="57" t="s">
        <v>47</v>
      </c>
      <c r="D79" s="53">
        <f>D80+D81</f>
        <v>0</v>
      </c>
      <c r="E79" s="53"/>
      <c r="F79" s="52">
        <v>106.7</v>
      </c>
      <c r="G79" s="53">
        <f t="shared" ref="G79" si="21">G80+G81</f>
        <v>0</v>
      </c>
      <c r="H79" s="53" t="e">
        <f t="shared" si="17"/>
        <v>#DIV/0!</v>
      </c>
      <c r="I79" s="52"/>
      <c r="J79" s="95">
        <f>J80+J81</f>
        <v>0</v>
      </c>
      <c r="K79" s="53" t="e">
        <f t="shared" si="18"/>
        <v>#DIV/0!</v>
      </c>
      <c r="L79" s="54"/>
      <c r="M79" s="95">
        <f>M80+M81</f>
        <v>0</v>
      </c>
      <c r="N79" s="53" t="e">
        <f t="shared" si="19"/>
        <v>#DIV/0!</v>
      </c>
      <c r="O79" s="52"/>
      <c r="P79" s="95">
        <f>P80+P81</f>
        <v>0</v>
      </c>
      <c r="Q79" s="53" t="e">
        <f t="shared" si="20"/>
        <v>#DIV/0!</v>
      </c>
      <c r="R79" s="52"/>
    </row>
    <row r="80" spans="2:18" s="15" customFormat="1" ht="30" hidden="1" customHeight="1">
      <c r="B80" s="58"/>
      <c r="C80" s="57"/>
      <c r="D80" s="53"/>
      <c r="E80" s="52"/>
      <c r="F80" s="52">
        <v>106.7</v>
      </c>
      <c r="G80" s="52"/>
      <c r="H80" s="53" t="e">
        <f t="shared" si="17"/>
        <v>#DIV/0!</v>
      </c>
      <c r="I80" s="52"/>
      <c r="J80" s="95"/>
      <c r="K80" s="53" t="e">
        <f t="shared" si="18"/>
        <v>#DIV/0!</v>
      </c>
      <c r="L80" s="54"/>
      <c r="M80" s="95"/>
      <c r="N80" s="53" t="e">
        <f t="shared" si="19"/>
        <v>#DIV/0!</v>
      </c>
      <c r="O80" s="52"/>
      <c r="P80" s="95"/>
      <c r="Q80" s="53" t="e">
        <f t="shared" si="20"/>
        <v>#DIV/0!</v>
      </c>
      <c r="R80" s="52"/>
    </row>
    <row r="81" spans="2:18" s="15" customFormat="1" ht="30" hidden="1" customHeight="1">
      <c r="B81" s="58"/>
      <c r="C81" s="57"/>
      <c r="D81" s="53"/>
      <c r="E81" s="52"/>
      <c r="F81" s="52">
        <v>106.7</v>
      </c>
      <c r="G81" s="52"/>
      <c r="H81" s="53" t="e">
        <f t="shared" si="17"/>
        <v>#DIV/0!</v>
      </c>
      <c r="I81" s="52"/>
      <c r="J81" s="95"/>
      <c r="K81" s="53" t="e">
        <f t="shared" si="18"/>
        <v>#DIV/0!</v>
      </c>
      <c r="L81" s="54"/>
      <c r="M81" s="95"/>
      <c r="N81" s="53" t="e">
        <f t="shared" si="19"/>
        <v>#DIV/0!</v>
      </c>
      <c r="O81" s="52"/>
      <c r="P81" s="95"/>
      <c r="Q81" s="53" t="e">
        <f t="shared" si="20"/>
        <v>#DIV/0!</v>
      </c>
      <c r="R81" s="52"/>
    </row>
    <row r="82" spans="2:18" s="15" customFormat="1" ht="30" hidden="1" customHeight="1">
      <c r="B82" s="58" t="s">
        <v>111</v>
      </c>
      <c r="C82" s="57" t="s">
        <v>130</v>
      </c>
      <c r="D82" s="53">
        <f>D83+D84</f>
        <v>0</v>
      </c>
      <c r="E82" s="52"/>
      <c r="F82" s="52">
        <v>106.7</v>
      </c>
      <c r="G82" s="52">
        <f>G83+G84</f>
        <v>0</v>
      </c>
      <c r="H82" s="53" t="e">
        <f t="shared" si="17"/>
        <v>#DIV/0!</v>
      </c>
      <c r="I82" s="52"/>
      <c r="J82" s="95">
        <f>J83+J84</f>
        <v>0</v>
      </c>
      <c r="K82" s="53" t="e">
        <f t="shared" si="18"/>
        <v>#DIV/0!</v>
      </c>
      <c r="L82" s="54"/>
      <c r="M82" s="95">
        <f>M83+M83</f>
        <v>0</v>
      </c>
      <c r="N82" s="53" t="e">
        <f t="shared" si="19"/>
        <v>#DIV/0!</v>
      </c>
      <c r="O82" s="52"/>
      <c r="P82" s="95">
        <f>P83+P84</f>
        <v>0</v>
      </c>
      <c r="Q82" s="53" t="e">
        <f t="shared" si="20"/>
        <v>#DIV/0!</v>
      </c>
      <c r="R82" s="52"/>
    </row>
    <row r="83" spans="2:18" s="15" customFormat="1" ht="30" hidden="1" customHeight="1">
      <c r="B83" s="58"/>
      <c r="C83" s="57"/>
      <c r="D83" s="53"/>
      <c r="E83" s="52"/>
      <c r="F83" s="52">
        <v>106.7</v>
      </c>
      <c r="G83" s="52"/>
      <c r="H83" s="53" t="e">
        <f t="shared" si="17"/>
        <v>#DIV/0!</v>
      </c>
      <c r="I83" s="52"/>
      <c r="J83" s="95"/>
      <c r="K83" s="53" t="e">
        <f t="shared" si="18"/>
        <v>#DIV/0!</v>
      </c>
      <c r="L83" s="54"/>
      <c r="M83" s="95"/>
      <c r="N83" s="53" t="e">
        <f t="shared" si="19"/>
        <v>#DIV/0!</v>
      </c>
      <c r="O83" s="52"/>
      <c r="P83" s="95"/>
      <c r="Q83" s="53" t="e">
        <f t="shared" si="20"/>
        <v>#DIV/0!</v>
      </c>
      <c r="R83" s="52"/>
    </row>
    <row r="84" spans="2:18" s="15" customFormat="1" ht="30" hidden="1" customHeight="1">
      <c r="B84" s="58"/>
      <c r="C84" s="57"/>
      <c r="D84" s="53"/>
      <c r="E84" s="52"/>
      <c r="F84" s="52">
        <v>106.7</v>
      </c>
      <c r="G84" s="52"/>
      <c r="H84" s="53" t="e">
        <f t="shared" si="17"/>
        <v>#DIV/0!</v>
      </c>
      <c r="I84" s="52"/>
      <c r="J84" s="95"/>
      <c r="K84" s="53" t="e">
        <f t="shared" si="18"/>
        <v>#DIV/0!</v>
      </c>
      <c r="L84" s="54"/>
      <c r="M84" s="95"/>
      <c r="N84" s="53" t="e">
        <f t="shared" si="19"/>
        <v>#DIV/0!</v>
      </c>
      <c r="O84" s="52"/>
      <c r="P84" s="95"/>
      <c r="Q84" s="53" t="e">
        <f t="shared" si="20"/>
        <v>#DIV/0!</v>
      </c>
      <c r="R84" s="52"/>
    </row>
    <row r="85" spans="2:18" s="15" customFormat="1" ht="48.75" hidden="1" customHeight="1">
      <c r="B85" s="58" t="s">
        <v>112</v>
      </c>
      <c r="C85" s="57" t="s">
        <v>131</v>
      </c>
      <c r="D85" s="53">
        <f>D86+D87</f>
        <v>0</v>
      </c>
      <c r="E85" s="52"/>
      <c r="F85" s="52">
        <v>106.7</v>
      </c>
      <c r="G85" s="52">
        <f>G86+G87</f>
        <v>0</v>
      </c>
      <c r="H85" s="53" t="e">
        <f t="shared" si="17"/>
        <v>#DIV/0!</v>
      </c>
      <c r="I85" s="52"/>
      <c r="J85" s="95">
        <f>J86+J87</f>
        <v>0</v>
      </c>
      <c r="K85" s="53" t="e">
        <f t="shared" si="18"/>
        <v>#DIV/0!</v>
      </c>
      <c r="L85" s="54"/>
      <c r="M85" s="95">
        <f>M86+M87</f>
        <v>0</v>
      </c>
      <c r="N85" s="53" t="e">
        <f t="shared" si="19"/>
        <v>#DIV/0!</v>
      </c>
      <c r="O85" s="52"/>
      <c r="P85" s="95">
        <f>P86+P87</f>
        <v>0</v>
      </c>
      <c r="Q85" s="53" t="e">
        <f t="shared" si="20"/>
        <v>#DIV/0!</v>
      </c>
      <c r="R85" s="52"/>
    </row>
    <row r="86" spans="2:18" s="15" customFormat="1" ht="30" hidden="1" customHeight="1">
      <c r="B86" s="58"/>
      <c r="C86" s="57"/>
      <c r="D86" s="53"/>
      <c r="E86" s="52"/>
      <c r="F86" s="52">
        <v>106.7</v>
      </c>
      <c r="G86" s="52"/>
      <c r="H86" s="53" t="e">
        <f t="shared" si="17"/>
        <v>#DIV/0!</v>
      </c>
      <c r="I86" s="52"/>
      <c r="J86" s="95"/>
      <c r="K86" s="53" t="e">
        <f t="shared" si="18"/>
        <v>#DIV/0!</v>
      </c>
      <c r="L86" s="54"/>
      <c r="M86" s="95"/>
      <c r="N86" s="53" t="e">
        <f t="shared" si="19"/>
        <v>#DIV/0!</v>
      </c>
      <c r="O86" s="52"/>
      <c r="P86" s="95"/>
      <c r="Q86" s="53" t="e">
        <f t="shared" si="20"/>
        <v>#DIV/0!</v>
      </c>
      <c r="R86" s="52"/>
    </row>
    <row r="87" spans="2:18" s="15" customFormat="1" ht="30" hidden="1" customHeight="1">
      <c r="B87" s="58"/>
      <c r="C87" s="57"/>
      <c r="D87" s="53"/>
      <c r="E87" s="52"/>
      <c r="F87" s="52">
        <v>106.7</v>
      </c>
      <c r="G87" s="52"/>
      <c r="H87" s="53" t="e">
        <f t="shared" si="17"/>
        <v>#DIV/0!</v>
      </c>
      <c r="I87" s="52"/>
      <c r="J87" s="95"/>
      <c r="K87" s="53" t="e">
        <f t="shared" si="18"/>
        <v>#DIV/0!</v>
      </c>
      <c r="L87" s="54"/>
      <c r="M87" s="95"/>
      <c r="N87" s="53" t="e">
        <f t="shared" si="19"/>
        <v>#DIV/0!</v>
      </c>
      <c r="O87" s="52"/>
      <c r="P87" s="95"/>
      <c r="Q87" s="53" t="e">
        <f t="shared" si="20"/>
        <v>#DIV/0!</v>
      </c>
      <c r="R87" s="52"/>
    </row>
    <row r="88" spans="2:18" s="15" customFormat="1" ht="35.25" hidden="1" customHeight="1">
      <c r="B88" s="58" t="s">
        <v>113</v>
      </c>
      <c r="C88" s="57" t="s">
        <v>48</v>
      </c>
      <c r="D88" s="53">
        <f>D89+D90</f>
        <v>0</v>
      </c>
      <c r="E88" s="52"/>
      <c r="F88" s="52">
        <v>106.7</v>
      </c>
      <c r="G88" s="52">
        <f>G89+G90</f>
        <v>0</v>
      </c>
      <c r="H88" s="53" t="e">
        <f t="shared" si="17"/>
        <v>#DIV/0!</v>
      </c>
      <c r="I88" s="52"/>
      <c r="J88" s="95">
        <f>J89+J90</f>
        <v>0</v>
      </c>
      <c r="K88" s="53" t="e">
        <f t="shared" si="18"/>
        <v>#DIV/0!</v>
      </c>
      <c r="L88" s="54"/>
      <c r="M88" s="95">
        <f>M89+M90</f>
        <v>0</v>
      </c>
      <c r="N88" s="53" t="e">
        <f t="shared" si="19"/>
        <v>#DIV/0!</v>
      </c>
      <c r="O88" s="52"/>
      <c r="P88" s="95">
        <f>P89+P90</f>
        <v>0</v>
      </c>
      <c r="Q88" s="53" t="e">
        <f t="shared" si="20"/>
        <v>#DIV/0!</v>
      </c>
      <c r="R88" s="52"/>
    </row>
    <row r="89" spans="2:18" s="15" customFormat="1" ht="30" hidden="1" customHeight="1">
      <c r="B89" s="58"/>
      <c r="C89" s="57"/>
      <c r="D89" s="53"/>
      <c r="E89" s="52"/>
      <c r="F89" s="52">
        <v>106.7</v>
      </c>
      <c r="G89" s="52"/>
      <c r="H89" s="53" t="e">
        <f t="shared" si="17"/>
        <v>#DIV/0!</v>
      </c>
      <c r="I89" s="52"/>
      <c r="J89" s="95"/>
      <c r="K89" s="53" t="e">
        <f t="shared" si="18"/>
        <v>#DIV/0!</v>
      </c>
      <c r="L89" s="54"/>
      <c r="M89" s="95"/>
      <c r="N89" s="53" t="e">
        <f t="shared" si="19"/>
        <v>#DIV/0!</v>
      </c>
      <c r="O89" s="52"/>
      <c r="P89" s="95"/>
      <c r="Q89" s="53" t="e">
        <f t="shared" si="20"/>
        <v>#DIV/0!</v>
      </c>
      <c r="R89" s="52"/>
    </row>
    <row r="90" spans="2:18" s="15" customFormat="1" ht="30" hidden="1" customHeight="1">
      <c r="B90" s="58"/>
      <c r="C90" s="57"/>
      <c r="D90" s="53"/>
      <c r="E90" s="52"/>
      <c r="F90" s="52">
        <v>106.7</v>
      </c>
      <c r="G90" s="52"/>
      <c r="H90" s="53" t="e">
        <f t="shared" si="17"/>
        <v>#DIV/0!</v>
      </c>
      <c r="I90" s="52"/>
      <c r="J90" s="95"/>
      <c r="K90" s="53" t="e">
        <f t="shared" si="18"/>
        <v>#DIV/0!</v>
      </c>
      <c r="L90" s="54"/>
      <c r="M90" s="95"/>
      <c r="N90" s="53" t="e">
        <f t="shared" si="19"/>
        <v>#DIV/0!</v>
      </c>
      <c r="O90" s="52"/>
      <c r="P90" s="95"/>
      <c r="Q90" s="53" t="e">
        <f t="shared" si="20"/>
        <v>#DIV/0!</v>
      </c>
      <c r="R90" s="52"/>
    </row>
    <row r="91" spans="2:18" s="15" customFormat="1" ht="30" hidden="1" customHeight="1">
      <c r="B91" s="58" t="s">
        <v>114</v>
      </c>
      <c r="C91" s="57" t="s">
        <v>49</v>
      </c>
      <c r="D91" s="53"/>
      <c r="E91" s="52"/>
      <c r="F91" s="52">
        <v>106.7</v>
      </c>
      <c r="G91" s="52"/>
      <c r="H91" s="53" t="e">
        <f t="shared" si="17"/>
        <v>#DIV/0!</v>
      </c>
      <c r="I91" s="52"/>
      <c r="J91" s="95"/>
      <c r="K91" s="53" t="e">
        <f t="shared" si="18"/>
        <v>#DIV/0!</v>
      </c>
      <c r="L91" s="54"/>
      <c r="M91" s="95"/>
      <c r="N91" s="53" t="e">
        <f t="shared" si="19"/>
        <v>#DIV/0!</v>
      </c>
      <c r="O91" s="52"/>
      <c r="P91" s="95"/>
      <c r="Q91" s="53" t="e">
        <f t="shared" si="20"/>
        <v>#DIV/0!</v>
      </c>
      <c r="R91" s="52"/>
    </row>
    <row r="92" spans="2:18" s="15" customFormat="1" ht="30" hidden="1" customHeight="1">
      <c r="B92" s="58"/>
      <c r="C92" s="57"/>
      <c r="D92" s="53"/>
      <c r="E92" s="52"/>
      <c r="F92" s="52">
        <v>106.7</v>
      </c>
      <c r="G92" s="52"/>
      <c r="H92" s="53" t="e">
        <f t="shared" si="17"/>
        <v>#DIV/0!</v>
      </c>
      <c r="I92" s="52"/>
      <c r="J92" s="95"/>
      <c r="K92" s="53" t="e">
        <f t="shared" si="18"/>
        <v>#DIV/0!</v>
      </c>
      <c r="L92" s="54"/>
      <c r="M92" s="95"/>
      <c r="N92" s="53" t="e">
        <f t="shared" si="19"/>
        <v>#DIV/0!</v>
      </c>
      <c r="O92" s="52"/>
      <c r="P92" s="95"/>
      <c r="Q92" s="53" t="e">
        <f t="shared" si="20"/>
        <v>#DIV/0!</v>
      </c>
      <c r="R92" s="52"/>
    </row>
    <row r="93" spans="2:18" s="15" customFormat="1" ht="30" hidden="1" customHeight="1">
      <c r="B93" s="58"/>
      <c r="C93" s="57"/>
      <c r="D93" s="53"/>
      <c r="E93" s="52"/>
      <c r="F93" s="52">
        <v>106.7</v>
      </c>
      <c r="G93" s="52"/>
      <c r="H93" s="53" t="e">
        <f t="shared" si="17"/>
        <v>#DIV/0!</v>
      </c>
      <c r="I93" s="52"/>
      <c r="J93" s="95"/>
      <c r="K93" s="53" t="e">
        <f t="shared" si="18"/>
        <v>#DIV/0!</v>
      </c>
      <c r="L93" s="54"/>
      <c r="M93" s="95"/>
      <c r="N93" s="53" t="e">
        <f t="shared" si="19"/>
        <v>#DIV/0!</v>
      </c>
      <c r="O93" s="52"/>
      <c r="P93" s="95"/>
      <c r="Q93" s="53" t="e">
        <f t="shared" si="20"/>
        <v>#DIV/0!</v>
      </c>
      <c r="R93" s="52"/>
    </row>
    <row r="94" spans="2:18" s="15" customFormat="1" ht="44.25" hidden="1" customHeight="1">
      <c r="B94" s="58" t="s">
        <v>115</v>
      </c>
      <c r="C94" s="57" t="s">
        <v>50</v>
      </c>
      <c r="D94" s="53">
        <f>D95+D96</f>
        <v>0</v>
      </c>
      <c r="E94" s="52"/>
      <c r="F94" s="52">
        <v>106.7</v>
      </c>
      <c r="G94" s="52">
        <f>G95+G96</f>
        <v>0</v>
      </c>
      <c r="H94" s="53" t="e">
        <f t="shared" si="17"/>
        <v>#DIV/0!</v>
      </c>
      <c r="I94" s="52"/>
      <c r="J94" s="95">
        <f>J95+J96</f>
        <v>0</v>
      </c>
      <c r="K94" s="53" t="e">
        <f t="shared" si="18"/>
        <v>#DIV/0!</v>
      </c>
      <c r="L94" s="54"/>
      <c r="M94" s="95">
        <f>M95+M96</f>
        <v>0</v>
      </c>
      <c r="N94" s="53" t="e">
        <f t="shared" si="19"/>
        <v>#DIV/0!</v>
      </c>
      <c r="O94" s="52"/>
      <c r="P94" s="95">
        <f>P95+P96</f>
        <v>0</v>
      </c>
      <c r="Q94" s="53" t="e">
        <f t="shared" si="20"/>
        <v>#DIV/0!</v>
      </c>
      <c r="R94" s="52"/>
    </row>
    <row r="95" spans="2:18" s="15" customFormat="1" ht="25.5" hidden="1" customHeight="1">
      <c r="B95" s="58"/>
      <c r="C95" s="57"/>
      <c r="D95" s="53"/>
      <c r="E95" s="52"/>
      <c r="F95" s="52">
        <v>106.7</v>
      </c>
      <c r="G95" s="52"/>
      <c r="H95" s="53" t="e">
        <f t="shared" si="17"/>
        <v>#DIV/0!</v>
      </c>
      <c r="I95" s="52"/>
      <c r="J95" s="95"/>
      <c r="K95" s="53" t="e">
        <f t="shared" si="18"/>
        <v>#DIV/0!</v>
      </c>
      <c r="L95" s="54"/>
      <c r="M95" s="95"/>
      <c r="N95" s="53" t="e">
        <f t="shared" si="19"/>
        <v>#DIV/0!</v>
      </c>
      <c r="O95" s="52"/>
      <c r="P95" s="95"/>
      <c r="Q95" s="53" t="e">
        <f t="shared" si="20"/>
        <v>#DIV/0!</v>
      </c>
      <c r="R95" s="52"/>
    </row>
    <row r="96" spans="2:18" s="15" customFormat="1" ht="25.5" hidden="1" customHeight="1">
      <c r="B96" s="58"/>
      <c r="C96" s="57"/>
      <c r="D96" s="53"/>
      <c r="E96" s="52"/>
      <c r="F96" s="52">
        <v>106.7</v>
      </c>
      <c r="G96" s="52"/>
      <c r="H96" s="53" t="e">
        <f t="shared" si="17"/>
        <v>#DIV/0!</v>
      </c>
      <c r="I96" s="52"/>
      <c r="J96" s="95"/>
      <c r="K96" s="53" t="e">
        <f t="shared" si="18"/>
        <v>#DIV/0!</v>
      </c>
      <c r="L96" s="54"/>
      <c r="M96" s="95"/>
      <c r="N96" s="53" t="e">
        <f t="shared" si="19"/>
        <v>#DIV/0!</v>
      </c>
      <c r="O96" s="52"/>
      <c r="P96" s="95"/>
      <c r="Q96" s="53" t="e">
        <f t="shared" si="20"/>
        <v>#DIV/0!</v>
      </c>
      <c r="R96" s="52"/>
    </row>
    <row r="97" spans="2:18" s="15" customFormat="1" ht="30.75" hidden="1" customHeight="1">
      <c r="B97" s="58" t="s">
        <v>116</v>
      </c>
      <c r="C97" s="57" t="s">
        <v>51</v>
      </c>
      <c r="D97" s="53">
        <f>D98</f>
        <v>0</v>
      </c>
      <c r="E97" s="52"/>
      <c r="F97" s="52">
        <v>106.7</v>
      </c>
      <c r="G97" s="52">
        <f>G98</f>
        <v>0</v>
      </c>
      <c r="H97" s="53" t="e">
        <f t="shared" si="17"/>
        <v>#DIV/0!</v>
      </c>
      <c r="I97" s="52"/>
      <c r="J97" s="95">
        <f>J98</f>
        <v>0</v>
      </c>
      <c r="K97" s="53" t="e">
        <f t="shared" si="18"/>
        <v>#DIV/0!</v>
      </c>
      <c r="L97" s="54"/>
      <c r="M97" s="95">
        <f>M98</f>
        <v>0</v>
      </c>
      <c r="N97" s="53" t="e">
        <f t="shared" si="19"/>
        <v>#DIV/0!</v>
      </c>
      <c r="O97" s="52"/>
      <c r="P97" s="95">
        <f>P98</f>
        <v>0</v>
      </c>
      <c r="Q97" s="53" t="e">
        <f t="shared" si="20"/>
        <v>#DIV/0!</v>
      </c>
      <c r="R97" s="52"/>
    </row>
    <row r="98" spans="2:18" s="15" customFormat="1" ht="25.5" hidden="1" customHeight="1">
      <c r="B98" s="58"/>
      <c r="C98" s="57"/>
      <c r="D98" s="53"/>
      <c r="E98" s="52"/>
      <c r="F98" s="52">
        <v>106.7</v>
      </c>
      <c r="G98" s="52"/>
      <c r="H98" s="53" t="e">
        <f t="shared" si="17"/>
        <v>#DIV/0!</v>
      </c>
      <c r="I98" s="52"/>
      <c r="J98" s="95"/>
      <c r="K98" s="53" t="e">
        <f t="shared" si="18"/>
        <v>#DIV/0!</v>
      </c>
      <c r="L98" s="54"/>
      <c r="M98" s="95"/>
      <c r="N98" s="53" t="e">
        <f t="shared" si="19"/>
        <v>#DIV/0!</v>
      </c>
      <c r="O98" s="52"/>
      <c r="P98" s="95"/>
      <c r="Q98" s="53" t="e">
        <f t="shared" si="20"/>
        <v>#DIV/0!</v>
      </c>
      <c r="R98" s="52"/>
    </row>
    <row r="99" spans="2:18" s="15" customFormat="1" ht="43.5" hidden="1" customHeight="1">
      <c r="B99" s="58" t="s">
        <v>117</v>
      </c>
      <c r="C99" s="57" t="s">
        <v>52</v>
      </c>
      <c r="D99" s="53">
        <f>D100</f>
        <v>0</v>
      </c>
      <c r="E99" s="52"/>
      <c r="F99" s="52">
        <v>106.7</v>
      </c>
      <c r="G99" s="52">
        <f>G100</f>
        <v>0</v>
      </c>
      <c r="H99" s="53" t="e">
        <f t="shared" si="17"/>
        <v>#DIV/0!</v>
      </c>
      <c r="I99" s="52"/>
      <c r="J99" s="95">
        <f>J100</f>
        <v>0</v>
      </c>
      <c r="K99" s="53" t="e">
        <f t="shared" si="18"/>
        <v>#DIV/0!</v>
      </c>
      <c r="L99" s="54"/>
      <c r="M99" s="95">
        <f>M100</f>
        <v>0</v>
      </c>
      <c r="N99" s="53" t="e">
        <f t="shared" si="19"/>
        <v>#DIV/0!</v>
      </c>
      <c r="O99" s="52"/>
      <c r="P99" s="95">
        <f>P100</f>
        <v>0</v>
      </c>
      <c r="Q99" s="53" t="e">
        <f t="shared" si="20"/>
        <v>#DIV/0!</v>
      </c>
      <c r="R99" s="52"/>
    </row>
    <row r="100" spans="2:18" s="15" customFormat="1" ht="28.5" hidden="1" customHeight="1">
      <c r="B100" s="58"/>
      <c r="C100" s="57"/>
      <c r="D100" s="53"/>
      <c r="E100" s="52"/>
      <c r="F100" s="52">
        <v>106.7</v>
      </c>
      <c r="G100" s="52"/>
      <c r="H100" s="53" t="e">
        <f t="shared" si="17"/>
        <v>#DIV/0!</v>
      </c>
      <c r="I100" s="52"/>
      <c r="J100" s="95"/>
      <c r="K100" s="53" t="e">
        <f t="shared" si="18"/>
        <v>#DIV/0!</v>
      </c>
      <c r="L100" s="54"/>
      <c r="M100" s="95"/>
      <c r="N100" s="53" t="e">
        <f t="shared" si="19"/>
        <v>#DIV/0!</v>
      </c>
      <c r="O100" s="52"/>
      <c r="P100" s="95"/>
      <c r="Q100" s="53" t="e">
        <f t="shared" si="20"/>
        <v>#DIV/0!</v>
      </c>
      <c r="R100" s="52"/>
    </row>
    <row r="101" spans="2:18" s="15" customFormat="1" ht="28.5" hidden="1" customHeight="1">
      <c r="B101" s="58" t="s">
        <v>118</v>
      </c>
      <c r="C101" s="57" t="s">
        <v>53</v>
      </c>
      <c r="D101" s="53">
        <f>D102</f>
        <v>0</v>
      </c>
      <c r="E101" s="52"/>
      <c r="F101" s="52">
        <v>106.7</v>
      </c>
      <c r="G101" s="52">
        <f>G102</f>
        <v>0</v>
      </c>
      <c r="H101" s="53" t="e">
        <f t="shared" si="17"/>
        <v>#DIV/0!</v>
      </c>
      <c r="I101" s="52"/>
      <c r="J101" s="95">
        <f>J102</f>
        <v>0</v>
      </c>
      <c r="K101" s="53" t="e">
        <f t="shared" si="18"/>
        <v>#DIV/0!</v>
      </c>
      <c r="L101" s="54"/>
      <c r="M101" s="95">
        <f>M102</f>
        <v>0</v>
      </c>
      <c r="N101" s="53" t="e">
        <f t="shared" si="19"/>
        <v>#DIV/0!</v>
      </c>
      <c r="O101" s="52"/>
      <c r="P101" s="95">
        <f>P102</f>
        <v>0</v>
      </c>
      <c r="Q101" s="53" t="e">
        <f t="shared" si="20"/>
        <v>#DIV/0!</v>
      </c>
      <c r="R101" s="52"/>
    </row>
    <row r="102" spans="2:18" s="15" customFormat="1" ht="28.5" hidden="1" customHeight="1">
      <c r="B102" s="58"/>
      <c r="C102" s="57"/>
      <c r="D102" s="53"/>
      <c r="E102" s="52"/>
      <c r="F102" s="52">
        <v>106.7</v>
      </c>
      <c r="G102" s="52"/>
      <c r="H102" s="53" t="e">
        <f t="shared" si="17"/>
        <v>#DIV/0!</v>
      </c>
      <c r="I102" s="52"/>
      <c r="J102" s="95"/>
      <c r="K102" s="53" t="e">
        <f t="shared" si="18"/>
        <v>#DIV/0!</v>
      </c>
      <c r="L102" s="54"/>
      <c r="M102" s="95"/>
      <c r="N102" s="53" t="e">
        <f t="shared" si="19"/>
        <v>#DIV/0!</v>
      </c>
      <c r="O102" s="52"/>
      <c r="P102" s="95"/>
      <c r="Q102" s="53" t="e">
        <f t="shared" si="20"/>
        <v>#DIV/0!</v>
      </c>
      <c r="R102" s="52"/>
    </row>
    <row r="103" spans="2:18" s="15" customFormat="1" ht="28.5" hidden="1" customHeight="1">
      <c r="B103" s="58" t="s">
        <v>119</v>
      </c>
      <c r="C103" s="57" t="s">
        <v>54</v>
      </c>
      <c r="D103" s="53">
        <f>D104</f>
        <v>0</v>
      </c>
      <c r="E103" s="52"/>
      <c r="F103" s="52">
        <v>106.7</v>
      </c>
      <c r="G103" s="52">
        <f>G104</f>
        <v>0</v>
      </c>
      <c r="H103" s="53" t="e">
        <f t="shared" si="17"/>
        <v>#DIV/0!</v>
      </c>
      <c r="I103" s="52"/>
      <c r="J103" s="95">
        <f>J104</f>
        <v>0</v>
      </c>
      <c r="K103" s="53" t="e">
        <f t="shared" si="18"/>
        <v>#DIV/0!</v>
      </c>
      <c r="L103" s="54"/>
      <c r="M103" s="95">
        <f>M104</f>
        <v>0</v>
      </c>
      <c r="N103" s="53" t="e">
        <f t="shared" si="19"/>
        <v>#DIV/0!</v>
      </c>
      <c r="O103" s="52"/>
      <c r="P103" s="95">
        <f>P104</f>
        <v>0</v>
      </c>
      <c r="Q103" s="53" t="e">
        <f t="shared" si="20"/>
        <v>#DIV/0!</v>
      </c>
      <c r="R103" s="52"/>
    </row>
    <row r="104" spans="2:18" s="15" customFormat="1" ht="28.5" hidden="1" customHeight="1">
      <c r="B104" s="58"/>
      <c r="C104" s="57"/>
      <c r="D104" s="53"/>
      <c r="E104" s="52"/>
      <c r="F104" s="52">
        <v>106.7</v>
      </c>
      <c r="G104" s="52"/>
      <c r="H104" s="53" t="e">
        <f t="shared" si="17"/>
        <v>#DIV/0!</v>
      </c>
      <c r="I104" s="52"/>
      <c r="J104" s="95"/>
      <c r="K104" s="53" t="e">
        <f t="shared" si="18"/>
        <v>#DIV/0!</v>
      </c>
      <c r="L104" s="54"/>
      <c r="M104" s="95"/>
      <c r="N104" s="53" t="e">
        <f t="shared" si="19"/>
        <v>#DIV/0!</v>
      </c>
      <c r="O104" s="52"/>
      <c r="P104" s="95"/>
      <c r="Q104" s="53" t="e">
        <f t="shared" si="20"/>
        <v>#DIV/0!</v>
      </c>
      <c r="R104" s="52"/>
    </row>
    <row r="105" spans="2:18" s="15" customFormat="1" ht="28.5" hidden="1" customHeight="1">
      <c r="B105" s="58" t="s">
        <v>120</v>
      </c>
      <c r="C105" s="57" t="s">
        <v>55</v>
      </c>
      <c r="D105" s="53">
        <f>D106</f>
        <v>0</v>
      </c>
      <c r="E105" s="52"/>
      <c r="F105" s="52">
        <v>106.7</v>
      </c>
      <c r="G105" s="52">
        <f>G106</f>
        <v>0</v>
      </c>
      <c r="H105" s="53" t="e">
        <f t="shared" si="17"/>
        <v>#DIV/0!</v>
      </c>
      <c r="I105" s="52"/>
      <c r="J105" s="95">
        <f>J106</f>
        <v>0</v>
      </c>
      <c r="K105" s="53" t="e">
        <f t="shared" si="18"/>
        <v>#DIV/0!</v>
      </c>
      <c r="L105" s="54"/>
      <c r="M105" s="95">
        <f>M106</f>
        <v>0</v>
      </c>
      <c r="N105" s="53" t="e">
        <f t="shared" si="19"/>
        <v>#DIV/0!</v>
      </c>
      <c r="O105" s="52"/>
      <c r="P105" s="95">
        <f>P106</f>
        <v>0</v>
      </c>
      <c r="Q105" s="53" t="e">
        <f t="shared" si="20"/>
        <v>#DIV/0!</v>
      </c>
      <c r="R105" s="52"/>
    </row>
    <row r="106" spans="2:18" s="15" customFormat="1" ht="28.5" hidden="1" customHeight="1">
      <c r="B106" s="58"/>
      <c r="C106" s="57"/>
      <c r="D106" s="53"/>
      <c r="E106" s="52"/>
      <c r="F106" s="52">
        <v>106.7</v>
      </c>
      <c r="G106" s="52"/>
      <c r="H106" s="53" t="e">
        <f t="shared" si="17"/>
        <v>#DIV/0!</v>
      </c>
      <c r="I106" s="52"/>
      <c r="J106" s="95"/>
      <c r="K106" s="53" t="e">
        <f t="shared" si="18"/>
        <v>#DIV/0!</v>
      </c>
      <c r="L106" s="54"/>
      <c r="M106" s="95"/>
      <c r="N106" s="53" t="e">
        <f t="shared" si="19"/>
        <v>#DIV/0!</v>
      </c>
      <c r="O106" s="52"/>
      <c r="P106" s="95"/>
      <c r="Q106" s="53" t="e">
        <f t="shared" si="20"/>
        <v>#DIV/0!</v>
      </c>
      <c r="R106" s="52"/>
    </row>
    <row r="107" spans="2:18" ht="30" customHeight="1">
      <c r="B107" s="58" t="s">
        <v>25</v>
      </c>
      <c r="C107" s="57" t="s">
        <v>23</v>
      </c>
      <c r="D107" s="53">
        <v>2734</v>
      </c>
      <c r="E107" s="52"/>
      <c r="F107" s="52">
        <v>106.7</v>
      </c>
      <c r="G107" s="52">
        <v>5500</v>
      </c>
      <c r="H107" s="53" t="e">
        <f t="shared" si="17"/>
        <v>#DIV/0!</v>
      </c>
      <c r="I107" s="52"/>
      <c r="J107" s="95"/>
      <c r="K107" s="53" t="e">
        <f t="shared" si="18"/>
        <v>#DIV/0!</v>
      </c>
      <c r="L107" s="54"/>
      <c r="M107" s="95"/>
      <c r="N107" s="53" t="e">
        <f t="shared" si="19"/>
        <v>#DIV/0!</v>
      </c>
      <c r="O107" s="52"/>
      <c r="P107" s="95"/>
      <c r="Q107" s="53" t="e">
        <f t="shared" si="20"/>
        <v>#DIV/0!</v>
      </c>
      <c r="R107" s="52"/>
    </row>
    <row r="108" spans="2:18" ht="58.5" customHeight="1">
      <c r="B108" s="27" t="s">
        <v>129</v>
      </c>
      <c r="C108" s="28" t="s">
        <v>56</v>
      </c>
      <c r="D108" s="50">
        <f>D109+D110+D111+D112+D113+D114+D115</f>
        <v>52041</v>
      </c>
      <c r="E108" s="50">
        <v>268</v>
      </c>
      <c r="F108" s="50">
        <v>106.7</v>
      </c>
      <c r="G108" s="50">
        <f>G109+G110+G111+G112+G113+G114+G115</f>
        <v>0</v>
      </c>
      <c r="H108" s="50">
        <f t="shared" si="17"/>
        <v>0</v>
      </c>
      <c r="I108" s="37">
        <v>103.6</v>
      </c>
      <c r="J108" s="94">
        <f>J109+J110+J111+J112+J113+J114+J115</f>
        <v>0</v>
      </c>
      <c r="K108" s="50" t="e">
        <f t="shared" si="18"/>
        <v>#DIV/0!</v>
      </c>
      <c r="L108" s="50">
        <v>103.7</v>
      </c>
      <c r="M108" s="94">
        <f>M109+M110+M111+M112+M113+M114+M115</f>
        <v>0</v>
      </c>
      <c r="N108" s="50" t="e">
        <f t="shared" si="19"/>
        <v>#DIV/0!</v>
      </c>
      <c r="O108" s="50">
        <v>103.7</v>
      </c>
      <c r="P108" s="94">
        <f>P109+P110+P111+P112+P113+P114+P115</f>
        <v>0</v>
      </c>
      <c r="Q108" s="50" t="e">
        <f t="shared" si="20"/>
        <v>#DIV/0!</v>
      </c>
      <c r="R108" s="50">
        <v>103.8</v>
      </c>
    </row>
    <row r="109" spans="2:18" ht="12" customHeight="1">
      <c r="B109" s="58"/>
      <c r="C109" s="69" t="s">
        <v>148</v>
      </c>
      <c r="D109" s="63">
        <v>6375</v>
      </c>
      <c r="E109" s="68">
        <v>333.5</v>
      </c>
      <c r="F109" s="52">
        <v>106.7</v>
      </c>
      <c r="G109" s="65"/>
      <c r="H109" s="53">
        <f t="shared" si="17"/>
        <v>0</v>
      </c>
      <c r="I109" s="52">
        <v>103.6</v>
      </c>
      <c r="J109" s="95"/>
      <c r="K109" s="53" t="e">
        <f t="shared" si="18"/>
        <v>#DIV/0!</v>
      </c>
      <c r="L109" s="50">
        <v>103.7</v>
      </c>
      <c r="M109" s="95"/>
      <c r="N109" s="53" t="e">
        <f t="shared" si="19"/>
        <v>#DIV/0!</v>
      </c>
      <c r="O109" s="50">
        <v>103.7</v>
      </c>
      <c r="P109" s="95"/>
      <c r="Q109" s="53" t="e">
        <f t="shared" si="20"/>
        <v>#DIV/0!</v>
      </c>
      <c r="R109" s="50">
        <v>103.8</v>
      </c>
    </row>
    <row r="110" spans="2:18" ht="15.75" customHeight="1">
      <c r="B110" s="58"/>
      <c r="C110" s="70" t="s">
        <v>149</v>
      </c>
      <c r="D110" s="67"/>
      <c r="E110" s="68"/>
      <c r="F110" s="52">
        <v>106.7</v>
      </c>
      <c r="G110" s="65"/>
      <c r="H110" s="53" t="e">
        <f t="shared" si="17"/>
        <v>#DIV/0!</v>
      </c>
      <c r="I110" s="52"/>
      <c r="J110" s="95"/>
      <c r="K110" s="53" t="e">
        <f t="shared" si="18"/>
        <v>#DIV/0!</v>
      </c>
      <c r="L110" s="54"/>
      <c r="M110" s="95"/>
      <c r="N110" s="53" t="e">
        <f t="shared" si="19"/>
        <v>#DIV/0!</v>
      </c>
      <c r="O110" s="52"/>
      <c r="P110" s="95"/>
      <c r="Q110" s="53" t="e">
        <f t="shared" si="20"/>
        <v>#DIV/0!</v>
      </c>
      <c r="R110" s="52"/>
    </row>
    <row r="111" spans="2:18" ht="30" customHeight="1">
      <c r="B111" s="58"/>
      <c r="C111" s="71" t="s">
        <v>151</v>
      </c>
      <c r="D111" s="72">
        <v>45666</v>
      </c>
      <c r="E111" s="64">
        <v>188</v>
      </c>
      <c r="F111" s="52">
        <v>106.7</v>
      </c>
      <c r="G111" s="65"/>
      <c r="H111" s="53" t="e">
        <f t="shared" si="17"/>
        <v>#DIV/0!</v>
      </c>
      <c r="I111" s="52"/>
      <c r="J111" s="95"/>
      <c r="K111" s="53" t="e">
        <f t="shared" si="18"/>
        <v>#DIV/0!</v>
      </c>
      <c r="L111" s="54"/>
      <c r="M111" s="95"/>
      <c r="N111" s="53" t="e">
        <f t="shared" si="19"/>
        <v>#DIV/0!</v>
      </c>
      <c r="O111" s="52"/>
      <c r="P111" s="95"/>
      <c r="Q111" s="53" t="e">
        <f t="shared" si="20"/>
        <v>#DIV/0!</v>
      </c>
      <c r="R111" s="52"/>
    </row>
    <row r="112" spans="2:18" ht="30" hidden="1" customHeight="1">
      <c r="B112" s="58"/>
      <c r="C112" s="57"/>
      <c r="D112" s="53"/>
      <c r="E112" s="56"/>
      <c r="F112" s="52">
        <v>106.7</v>
      </c>
      <c r="G112" s="52"/>
      <c r="H112" s="53" t="e">
        <f t="shared" si="17"/>
        <v>#DIV/0!</v>
      </c>
      <c r="I112" s="52"/>
      <c r="J112" s="95"/>
      <c r="K112" s="53" t="e">
        <f t="shared" si="18"/>
        <v>#DIV/0!</v>
      </c>
      <c r="L112" s="54"/>
      <c r="M112" s="95"/>
      <c r="N112" s="53" t="e">
        <f t="shared" si="19"/>
        <v>#DIV/0!</v>
      </c>
      <c r="O112" s="52"/>
      <c r="P112" s="95"/>
      <c r="Q112" s="53" t="e">
        <f t="shared" si="20"/>
        <v>#DIV/0!</v>
      </c>
      <c r="R112" s="52"/>
    </row>
    <row r="113" spans="2:18" ht="30" hidden="1" customHeight="1">
      <c r="B113" s="58"/>
      <c r="C113" s="57"/>
      <c r="D113" s="53"/>
      <c r="E113" s="56"/>
      <c r="F113" s="52">
        <v>106.7</v>
      </c>
      <c r="G113" s="52"/>
      <c r="H113" s="53" t="e">
        <f t="shared" si="17"/>
        <v>#DIV/0!</v>
      </c>
      <c r="I113" s="52"/>
      <c r="J113" s="95"/>
      <c r="K113" s="53" t="e">
        <f t="shared" si="18"/>
        <v>#DIV/0!</v>
      </c>
      <c r="L113" s="54"/>
      <c r="M113" s="95"/>
      <c r="N113" s="53" t="e">
        <f t="shared" si="19"/>
        <v>#DIV/0!</v>
      </c>
      <c r="O113" s="52"/>
      <c r="P113" s="95"/>
      <c r="Q113" s="53" t="e">
        <f t="shared" si="20"/>
        <v>#DIV/0!</v>
      </c>
      <c r="R113" s="52"/>
    </row>
    <row r="114" spans="2:18" ht="30" hidden="1" customHeight="1">
      <c r="B114" s="58"/>
      <c r="C114" s="57"/>
      <c r="D114" s="53"/>
      <c r="E114" s="56"/>
      <c r="F114" s="52">
        <v>106.7</v>
      </c>
      <c r="G114" s="52"/>
      <c r="H114" s="53" t="e">
        <f t="shared" si="17"/>
        <v>#DIV/0!</v>
      </c>
      <c r="I114" s="52"/>
      <c r="J114" s="95"/>
      <c r="K114" s="53" t="e">
        <f t="shared" si="18"/>
        <v>#DIV/0!</v>
      </c>
      <c r="L114" s="54"/>
      <c r="M114" s="95"/>
      <c r="N114" s="53" t="e">
        <f t="shared" si="19"/>
        <v>#DIV/0!</v>
      </c>
      <c r="O114" s="52"/>
      <c r="P114" s="95"/>
      <c r="Q114" s="53" t="e">
        <f t="shared" si="20"/>
        <v>#DIV/0!</v>
      </c>
      <c r="R114" s="52"/>
    </row>
    <row r="115" spans="2:18" ht="30" hidden="1" customHeight="1">
      <c r="B115" s="58"/>
      <c r="C115" s="57"/>
      <c r="D115" s="53"/>
      <c r="E115" s="56"/>
      <c r="F115" s="52">
        <v>106.7</v>
      </c>
      <c r="G115" s="52"/>
      <c r="H115" s="53" t="e">
        <f t="shared" si="17"/>
        <v>#DIV/0!</v>
      </c>
      <c r="I115" s="52"/>
      <c r="J115" s="95"/>
      <c r="K115" s="53" t="e">
        <f t="shared" si="18"/>
        <v>#DIV/0!</v>
      </c>
      <c r="L115" s="54"/>
      <c r="M115" s="95"/>
      <c r="N115" s="53" t="e">
        <f t="shared" si="19"/>
        <v>#DIV/0!</v>
      </c>
      <c r="O115" s="52"/>
      <c r="P115" s="95"/>
      <c r="Q115" s="53" t="e">
        <f t="shared" si="20"/>
        <v>#DIV/0!</v>
      </c>
      <c r="R115" s="52"/>
    </row>
    <row r="116" spans="2:18" ht="30" customHeight="1">
      <c r="B116" s="29" t="s">
        <v>57</v>
      </c>
      <c r="C116" s="57" t="s">
        <v>23</v>
      </c>
      <c r="D116" s="53">
        <v>6375</v>
      </c>
      <c r="E116" s="56">
        <v>17.7</v>
      </c>
      <c r="F116" s="52">
        <v>106.7</v>
      </c>
      <c r="G116" s="52">
        <v>5500</v>
      </c>
      <c r="H116" s="53" t="e">
        <f t="shared" si="17"/>
        <v>#DIV/0!</v>
      </c>
      <c r="I116" s="52"/>
      <c r="J116" s="95"/>
      <c r="K116" s="53" t="e">
        <f t="shared" si="18"/>
        <v>#DIV/0!</v>
      </c>
      <c r="L116" s="54"/>
      <c r="M116" s="95"/>
      <c r="N116" s="53" t="e">
        <f t="shared" si="19"/>
        <v>#DIV/0!</v>
      </c>
      <c r="O116" s="52"/>
      <c r="P116" s="95"/>
      <c r="Q116" s="53" t="e">
        <f t="shared" si="20"/>
        <v>#DIV/0!</v>
      </c>
      <c r="R116" s="52"/>
    </row>
    <row r="117" spans="2:18" ht="71.25" customHeight="1">
      <c r="B117" s="30" t="s">
        <v>121</v>
      </c>
      <c r="C117" s="14" t="s">
        <v>58</v>
      </c>
      <c r="D117" s="50">
        <f>D118+D119+D120+D121+D122+D123</f>
        <v>0</v>
      </c>
      <c r="E117" s="50"/>
      <c r="F117" s="50">
        <v>106.7</v>
      </c>
      <c r="G117" s="50">
        <f t="shared" ref="G117:P117" si="22">G118+G119+G120+G121+G122+G123</f>
        <v>17467.53</v>
      </c>
      <c r="H117" s="50" t="e">
        <f t="shared" si="17"/>
        <v>#DIV/0!</v>
      </c>
      <c r="I117" s="37">
        <v>103.6</v>
      </c>
      <c r="J117" s="94">
        <f t="shared" si="22"/>
        <v>0</v>
      </c>
      <c r="K117" s="50">
        <f t="shared" si="18"/>
        <v>0</v>
      </c>
      <c r="L117" s="50">
        <v>103.7</v>
      </c>
      <c r="M117" s="94">
        <f t="shared" si="22"/>
        <v>15000</v>
      </c>
      <c r="N117" s="50" t="e">
        <f t="shared" si="19"/>
        <v>#DIV/0!</v>
      </c>
      <c r="O117" s="50">
        <v>103.7</v>
      </c>
      <c r="P117" s="94">
        <f t="shared" si="22"/>
        <v>0</v>
      </c>
      <c r="Q117" s="50">
        <f t="shared" si="20"/>
        <v>0</v>
      </c>
      <c r="R117" s="50">
        <v>103.8</v>
      </c>
    </row>
    <row r="118" spans="2:18" s="15" customFormat="1" ht="16.5" customHeight="1">
      <c r="B118" s="58"/>
      <c r="C118" s="57" t="s">
        <v>174</v>
      </c>
      <c r="D118" s="53"/>
      <c r="E118" s="56"/>
      <c r="F118" s="52">
        <v>106.7</v>
      </c>
      <c r="G118" s="52">
        <v>17467.53</v>
      </c>
      <c r="H118" s="53" t="e">
        <f t="shared" si="17"/>
        <v>#DIV/0!</v>
      </c>
      <c r="I118" s="52">
        <v>103.6</v>
      </c>
      <c r="J118" s="95"/>
      <c r="K118" s="53">
        <f t="shared" si="18"/>
        <v>0</v>
      </c>
      <c r="L118" s="50">
        <v>103.7</v>
      </c>
      <c r="M118" s="95">
        <v>15000</v>
      </c>
      <c r="N118" s="53" t="e">
        <f t="shared" si="19"/>
        <v>#DIV/0!</v>
      </c>
      <c r="O118" s="50">
        <v>103.7</v>
      </c>
      <c r="P118" s="95"/>
      <c r="Q118" s="53">
        <f t="shared" si="20"/>
        <v>0</v>
      </c>
      <c r="R118" s="50">
        <v>103.8</v>
      </c>
    </row>
    <row r="119" spans="2:18" s="15" customFormat="1" ht="27.75" hidden="1" customHeight="1">
      <c r="B119" s="58"/>
      <c r="C119" s="57"/>
      <c r="D119" s="53"/>
      <c r="E119" s="56"/>
      <c r="F119" s="52">
        <v>106.7</v>
      </c>
      <c r="G119" s="52"/>
      <c r="H119" s="53" t="e">
        <f t="shared" si="17"/>
        <v>#DIV/0!</v>
      </c>
      <c r="I119" s="52"/>
      <c r="J119" s="95"/>
      <c r="K119" s="53" t="e">
        <f t="shared" si="18"/>
        <v>#DIV/0!</v>
      </c>
      <c r="L119" s="54"/>
      <c r="M119" s="95"/>
      <c r="N119" s="53" t="e">
        <f t="shared" si="19"/>
        <v>#DIV/0!</v>
      </c>
      <c r="O119" s="52"/>
      <c r="P119" s="95"/>
      <c r="Q119" s="53" t="e">
        <f t="shared" si="20"/>
        <v>#DIV/0!</v>
      </c>
      <c r="R119" s="52"/>
    </row>
    <row r="120" spans="2:18" s="15" customFormat="1" ht="27.75" hidden="1" customHeight="1">
      <c r="B120" s="58"/>
      <c r="C120" s="57"/>
      <c r="D120" s="53"/>
      <c r="E120" s="56"/>
      <c r="F120" s="52">
        <v>106.7</v>
      </c>
      <c r="G120" s="52"/>
      <c r="H120" s="53" t="e">
        <f t="shared" si="17"/>
        <v>#DIV/0!</v>
      </c>
      <c r="I120" s="52"/>
      <c r="J120" s="95"/>
      <c r="K120" s="53" t="e">
        <f t="shared" si="18"/>
        <v>#DIV/0!</v>
      </c>
      <c r="L120" s="54"/>
      <c r="M120" s="95"/>
      <c r="N120" s="53" t="e">
        <f t="shared" si="19"/>
        <v>#DIV/0!</v>
      </c>
      <c r="O120" s="52"/>
      <c r="P120" s="95"/>
      <c r="Q120" s="53" t="e">
        <f t="shared" si="20"/>
        <v>#DIV/0!</v>
      </c>
      <c r="R120" s="52"/>
    </row>
    <row r="121" spans="2:18" s="15" customFormat="1" ht="30" hidden="1" customHeight="1">
      <c r="B121" s="58"/>
      <c r="C121" s="57"/>
      <c r="D121" s="53"/>
      <c r="E121" s="56"/>
      <c r="F121" s="52">
        <v>106.7</v>
      </c>
      <c r="G121" s="52"/>
      <c r="H121" s="53" t="e">
        <f t="shared" si="17"/>
        <v>#DIV/0!</v>
      </c>
      <c r="I121" s="52"/>
      <c r="J121" s="95"/>
      <c r="K121" s="53" t="e">
        <f t="shared" si="18"/>
        <v>#DIV/0!</v>
      </c>
      <c r="L121" s="54"/>
      <c r="M121" s="95"/>
      <c r="N121" s="53" t="e">
        <f t="shared" si="19"/>
        <v>#DIV/0!</v>
      </c>
      <c r="O121" s="52"/>
      <c r="P121" s="95"/>
      <c r="Q121" s="53" t="e">
        <f t="shared" si="20"/>
        <v>#DIV/0!</v>
      </c>
      <c r="R121" s="52"/>
    </row>
    <row r="122" spans="2:18" ht="30" hidden="1" customHeight="1">
      <c r="B122" s="58"/>
      <c r="C122" s="57"/>
      <c r="D122" s="53"/>
      <c r="E122" s="56"/>
      <c r="F122" s="52">
        <v>106.7</v>
      </c>
      <c r="G122" s="52"/>
      <c r="H122" s="53" t="e">
        <f t="shared" si="17"/>
        <v>#DIV/0!</v>
      </c>
      <c r="I122" s="52"/>
      <c r="J122" s="95"/>
      <c r="K122" s="53" t="e">
        <f t="shared" si="18"/>
        <v>#DIV/0!</v>
      </c>
      <c r="L122" s="54"/>
      <c r="M122" s="95"/>
      <c r="N122" s="53" t="e">
        <f t="shared" si="19"/>
        <v>#DIV/0!</v>
      </c>
      <c r="O122" s="52"/>
      <c r="P122" s="95"/>
      <c r="Q122" s="53" t="e">
        <f t="shared" si="20"/>
        <v>#DIV/0!</v>
      </c>
      <c r="R122" s="52"/>
    </row>
    <row r="123" spans="2:18" ht="30" hidden="1" customHeight="1">
      <c r="B123" s="58"/>
      <c r="C123" s="57"/>
      <c r="D123" s="53"/>
      <c r="E123" s="56"/>
      <c r="F123" s="52">
        <v>106.7</v>
      </c>
      <c r="G123" s="52"/>
      <c r="H123" s="53" t="e">
        <f t="shared" si="17"/>
        <v>#DIV/0!</v>
      </c>
      <c r="I123" s="52"/>
      <c r="J123" s="95"/>
      <c r="K123" s="53" t="e">
        <f t="shared" si="18"/>
        <v>#DIV/0!</v>
      </c>
      <c r="L123" s="54"/>
      <c r="M123" s="95"/>
      <c r="N123" s="53" t="e">
        <f t="shared" si="19"/>
        <v>#DIV/0!</v>
      </c>
      <c r="O123" s="52"/>
      <c r="P123" s="95"/>
      <c r="Q123" s="53" t="e">
        <f t="shared" si="20"/>
        <v>#DIV/0!</v>
      </c>
      <c r="R123" s="52"/>
    </row>
    <row r="124" spans="2:18" ht="30" customHeight="1">
      <c r="B124" s="58" t="s">
        <v>122</v>
      </c>
      <c r="C124" s="57" t="s">
        <v>23</v>
      </c>
      <c r="D124" s="53"/>
      <c r="E124" s="56"/>
      <c r="F124" s="52">
        <v>106.7</v>
      </c>
      <c r="G124" s="52"/>
      <c r="H124" s="53" t="e">
        <f t="shared" si="17"/>
        <v>#DIV/0!</v>
      </c>
      <c r="I124" s="52"/>
      <c r="J124" s="95"/>
      <c r="K124" s="53" t="e">
        <f t="shared" si="18"/>
        <v>#DIV/0!</v>
      </c>
      <c r="L124" s="54"/>
      <c r="M124" s="95"/>
      <c r="N124" s="53" t="e">
        <f t="shared" si="19"/>
        <v>#DIV/0!</v>
      </c>
      <c r="O124" s="52"/>
      <c r="P124" s="95"/>
      <c r="Q124" s="53" t="e">
        <f t="shared" si="20"/>
        <v>#DIV/0!</v>
      </c>
      <c r="R124" s="52"/>
    </row>
    <row r="125" spans="2:18" ht="75" customHeight="1">
      <c r="B125" s="30" t="s">
        <v>62</v>
      </c>
      <c r="C125" s="14" t="s">
        <v>60</v>
      </c>
      <c r="D125" s="50">
        <f>D126+D127+D128+D129+D130</f>
        <v>0</v>
      </c>
      <c r="E125" s="50">
        <v>139.19999999999999</v>
      </c>
      <c r="F125" s="50">
        <v>106.7</v>
      </c>
      <c r="G125" s="50">
        <f t="shared" ref="G125:P125" si="23">G126+G127+G128+G129+G130</f>
        <v>0</v>
      </c>
      <c r="H125" s="50" t="e">
        <f t="shared" si="17"/>
        <v>#DIV/0!</v>
      </c>
      <c r="I125" s="37">
        <v>103.6</v>
      </c>
      <c r="J125" s="94">
        <f t="shared" si="23"/>
        <v>0</v>
      </c>
      <c r="K125" s="50" t="e">
        <f t="shared" si="18"/>
        <v>#DIV/0!</v>
      </c>
      <c r="L125" s="50">
        <v>103.7</v>
      </c>
      <c r="M125" s="94">
        <f t="shared" si="23"/>
        <v>0</v>
      </c>
      <c r="N125" s="50" t="e">
        <f t="shared" si="19"/>
        <v>#DIV/0!</v>
      </c>
      <c r="O125" s="50">
        <v>103.7</v>
      </c>
      <c r="P125" s="94">
        <f t="shared" si="23"/>
        <v>0</v>
      </c>
      <c r="Q125" s="50" t="e">
        <f t="shared" si="20"/>
        <v>#DIV/0!</v>
      </c>
      <c r="R125" s="50">
        <v>103.8</v>
      </c>
    </row>
    <row r="126" spans="2:18" ht="15" hidden="1" customHeight="1">
      <c r="B126" s="58"/>
      <c r="C126" s="71"/>
      <c r="D126" s="72"/>
      <c r="E126" s="64"/>
      <c r="F126" s="52"/>
      <c r="G126" s="65"/>
      <c r="H126" s="53"/>
      <c r="I126" s="52"/>
      <c r="J126" s="95"/>
      <c r="K126" s="53"/>
      <c r="L126" s="54"/>
      <c r="M126" s="95"/>
      <c r="N126" s="53"/>
      <c r="O126" s="52"/>
      <c r="P126" s="95"/>
      <c r="Q126" s="53"/>
      <c r="R126" s="52"/>
    </row>
    <row r="127" spans="2:18" ht="24.75" hidden="1" customHeight="1">
      <c r="B127" s="58"/>
      <c r="C127" s="106"/>
      <c r="D127" s="72"/>
      <c r="E127" s="64"/>
      <c r="F127" s="52"/>
      <c r="G127" s="65"/>
      <c r="H127" s="53"/>
      <c r="I127" s="52"/>
      <c r="J127" s="95"/>
      <c r="K127" s="53"/>
      <c r="L127" s="54"/>
      <c r="M127" s="95"/>
      <c r="N127" s="53"/>
      <c r="O127" s="52"/>
      <c r="P127" s="95"/>
      <c r="Q127" s="53"/>
      <c r="R127" s="52"/>
    </row>
    <row r="128" spans="2:18" ht="13.5" hidden="1" customHeight="1">
      <c r="B128" s="58"/>
      <c r="C128" s="106"/>
      <c r="D128" s="72"/>
      <c r="E128" s="64"/>
      <c r="F128" s="52"/>
      <c r="G128" s="65"/>
      <c r="H128" s="53"/>
      <c r="I128" s="52"/>
      <c r="J128" s="95"/>
      <c r="K128" s="53"/>
      <c r="L128" s="54"/>
      <c r="M128" s="95"/>
      <c r="N128" s="53"/>
      <c r="O128" s="52"/>
      <c r="P128" s="95"/>
      <c r="Q128" s="53"/>
      <c r="R128" s="52"/>
    </row>
    <row r="129" spans="2:18" ht="30" hidden="1" customHeight="1">
      <c r="B129" s="58"/>
      <c r="C129" s="57"/>
      <c r="D129" s="53"/>
      <c r="E129" s="56"/>
      <c r="F129" s="52">
        <v>106.7</v>
      </c>
      <c r="G129" s="52"/>
      <c r="H129" s="53" t="e">
        <f t="shared" si="17"/>
        <v>#DIV/0!</v>
      </c>
      <c r="I129" s="52"/>
      <c r="J129" s="95"/>
      <c r="K129" s="53" t="e">
        <f t="shared" si="18"/>
        <v>#DIV/0!</v>
      </c>
      <c r="L129" s="54"/>
      <c r="M129" s="95"/>
      <c r="N129" s="53" t="e">
        <f t="shared" si="19"/>
        <v>#DIV/0!</v>
      </c>
      <c r="O129" s="52"/>
      <c r="P129" s="95"/>
      <c r="Q129" s="53" t="e">
        <f t="shared" si="20"/>
        <v>#DIV/0!</v>
      </c>
      <c r="R129" s="52"/>
    </row>
    <row r="130" spans="2:18" ht="30" hidden="1" customHeight="1">
      <c r="B130" s="58"/>
      <c r="C130" s="57"/>
      <c r="D130" s="53"/>
      <c r="E130" s="56"/>
      <c r="F130" s="52">
        <v>106.7</v>
      </c>
      <c r="G130" s="52"/>
      <c r="H130" s="53" t="e">
        <f t="shared" si="17"/>
        <v>#DIV/0!</v>
      </c>
      <c r="I130" s="52"/>
      <c r="J130" s="95"/>
      <c r="K130" s="53" t="e">
        <f t="shared" si="18"/>
        <v>#DIV/0!</v>
      </c>
      <c r="L130" s="54"/>
      <c r="M130" s="95"/>
      <c r="N130" s="53" t="e">
        <f t="shared" si="19"/>
        <v>#DIV/0!</v>
      </c>
      <c r="O130" s="52"/>
      <c r="P130" s="95"/>
      <c r="Q130" s="53" t="e">
        <f t="shared" si="20"/>
        <v>#DIV/0!</v>
      </c>
      <c r="R130" s="52"/>
    </row>
    <row r="131" spans="2:18" ht="30" customHeight="1">
      <c r="B131" s="58" t="s">
        <v>59</v>
      </c>
      <c r="C131" s="57" t="s">
        <v>23</v>
      </c>
      <c r="D131" s="53">
        <v>45666</v>
      </c>
      <c r="E131" s="56"/>
      <c r="F131" s="52">
        <v>106.7</v>
      </c>
      <c r="G131" s="52"/>
      <c r="H131" s="53" t="e">
        <f t="shared" si="17"/>
        <v>#DIV/0!</v>
      </c>
      <c r="I131" s="52"/>
      <c r="J131" s="95"/>
      <c r="K131" s="53" t="e">
        <f t="shared" si="18"/>
        <v>#DIV/0!</v>
      </c>
      <c r="L131" s="54"/>
      <c r="M131" s="95"/>
      <c r="N131" s="53" t="e">
        <f t="shared" si="19"/>
        <v>#DIV/0!</v>
      </c>
      <c r="O131" s="52"/>
      <c r="P131" s="95"/>
      <c r="Q131" s="53" t="e">
        <f t="shared" si="20"/>
        <v>#DIV/0!</v>
      </c>
      <c r="R131" s="52"/>
    </row>
    <row r="132" spans="2:18" ht="51.75" customHeight="1">
      <c r="B132" s="30" t="s">
        <v>63</v>
      </c>
      <c r="C132" s="28" t="s">
        <v>15</v>
      </c>
      <c r="D132" s="50">
        <f>D133+D134+D135+D136+D137</f>
        <v>489</v>
      </c>
      <c r="E132" s="50">
        <v>64.3</v>
      </c>
      <c r="F132" s="50">
        <v>106.7</v>
      </c>
      <c r="G132" s="50">
        <f t="shared" ref="G132:P132" si="24">G133+G134+G135+G136+G137</f>
        <v>0</v>
      </c>
      <c r="H132" s="50">
        <f t="shared" si="17"/>
        <v>0</v>
      </c>
      <c r="I132" s="37">
        <v>103.6</v>
      </c>
      <c r="J132" s="94">
        <f t="shared" si="24"/>
        <v>0</v>
      </c>
      <c r="K132" s="50" t="e">
        <f t="shared" si="18"/>
        <v>#DIV/0!</v>
      </c>
      <c r="L132" s="41"/>
      <c r="M132" s="94">
        <f t="shared" si="24"/>
        <v>0</v>
      </c>
      <c r="N132" s="50" t="e">
        <f t="shared" si="19"/>
        <v>#DIV/0!</v>
      </c>
      <c r="O132" s="37"/>
      <c r="P132" s="94">
        <f t="shared" si="24"/>
        <v>0</v>
      </c>
      <c r="Q132" s="50" t="e">
        <f t="shared" si="20"/>
        <v>#DIV/0!</v>
      </c>
      <c r="R132" s="50"/>
    </row>
    <row r="133" spans="2:18" ht="15.75" customHeight="1">
      <c r="B133" s="58"/>
      <c r="C133" s="73" t="s">
        <v>152</v>
      </c>
      <c r="D133" s="63"/>
      <c r="E133" s="68">
        <v>60.2</v>
      </c>
      <c r="F133" s="52">
        <v>106.7</v>
      </c>
      <c r="G133" s="65">
        <v>0</v>
      </c>
      <c r="H133" s="53" t="e">
        <f t="shared" si="17"/>
        <v>#DIV/0!</v>
      </c>
      <c r="I133" s="52">
        <v>103.6</v>
      </c>
      <c r="J133" s="95"/>
      <c r="K133" s="53" t="e">
        <f t="shared" si="18"/>
        <v>#DIV/0!</v>
      </c>
      <c r="L133" s="54"/>
      <c r="M133" s="95"/>
      <c r="N133" s="53" t="e">
        <f t="shared" si="19"/>
        <v>#DIV/0!</v>
      </c>
      <c r="O133" s="52"/>
      <c r="P133" s="95"/>
      <c r="Q133" s="53" t="e">
        <f t="shared" si="20"/>
        <v>#DIV/0!</v>
      </c>
      <c r="R133" s="52"/>
    </row>
    <row r="134" spans="2:18" ht="17.25" customHeight="1">
      <c r="B134" s="58"/>
      <c r="C134" s="73" t="s">
        <v>153</v>
      </c>
      <c r="D134" s="63">
        <v>489</v>
      </c>
      <c r="E134" s="68">
        <v>323</v>
      </c>
      <c r="F134" s="52">
        <v>106.7</v>
      </c>
      <c r="G134" s="65"/>
      <c r="H134" s="53">
        <f t="shared" si="17"/>
        <v>0</v>
      </c>
      <c r="I134" s="52">
        <v>103.6</v>
      </c>
      <c r="J134" s="95"/>
      <c r="K134" s="53" t="e">
        <f t="shared" si="18"/>
        <v>#DIV/0!</v>
      </c>
      <c r="L134" s="54"/>
      <c r="M134" s="95"/>
      <c r="N134" s="53" t="e">
        <f t="shared" si="19"/>
        <v>#DIV/0!</v>
      </c>
      <c r="O134" s="52"/>
      <c r="P134" s="95"/>
      <c r="Q134" s="53" t="e">
        <f t="shared" si="20"/>
        <v>#DIV/0!</v>
      </c>
      <c r="R134" s="52"/>
    </row>
    <row r="135" spans="2:18" ht="30" hidden="1" customHeight="1">
      <c r="B135" s="58"/>
      <c r="C135" s="57"/>
      <c r="D135" s="53"/>
      <c r="E135" s="56"/>
      <c r="F135" s="52">
        <v>106.7</v>
      </c>
      <c r="G135" s="52"/>
      <c r="H135" s="53" t="e">
        <f t="shared" si="17"/>
        <v>#DIV/0!</v>
      </c>
      <c r="I135" s="52"/>
      <c r="J135" s="95"/>
      <c r="K135" s="53" t="e">
        <f t="shared" si="18"/>
        <v>#DIV/0!</v>
      </c>
      <c r="L135" s="54"/>
      <c r="M135" s="95"/>
      <c r="N135" s="53" t="e">
        <f t="shared" si="19"/>
        <v>#DIV/0!</v>
      </c>
      <c r="O135" s="52"/>
      <c r="P135" s="95"/>
      <c r="Q135" s="53" t="e">
        <f t="shared" si="20"/>
        <v>#DIV/0!</v>
      </c>
      <c r="R135" s="52"/>
    </row>
    <row r="136" spans="2:18" ht="30" hidden="1" customHeight="1">
      <c r="B136" s="58"/>
      <c r="C136" s="57"/>
      <c r="D136" s="53"/>
      <c r="E136" s="56"/>
      <c r="F136" s="52">
        <v>106.7</v>
      </c>
      <c r="G136" s="52"/>
      <c r="H136" s="53" t="e">
        <f t="shared" si="17"/>
        <v>#DIV/0!</v>
      </c>
      <c r="I136" s="52"/>
      <c r="J136" s="95"/>
      <c r="K136" s="53" t="e">
        <f t="shared" si="18"/>
        <v>#DIV/0!</v>
      </c>
      <c r="L136" s="54"/>
      <c r="M136" s="95"/>
      <c r="N136" s="53" t="e">
        <f t="shared" si="19"/>
        <v>#DIV/0!</v>
      </c>
      <c r="O136" s="52"/>
      <c r="P136" s="95"/>
      <c r="Q136" s="53" t="e">
        <f t="shared" si="20"/>
        <v>#DIV/0!</v>
      </c>
      <c r="R136" s="52"/>
    </row>
    <row r="137" spans="2:18" ht="30" hidden="1" customHeight="1">
      <c r="B137" s="58"/>
      <c r="C137" s="57"/>
      <c r="D137" s="53"/>
      <c r="E137" s="56"/>
      <c r="F137" s="52">
        <v>106.7</v>
      </c>
      <c r="G137" s="52"/>
      <c r="H137" s="53" t="e">
        <f t="shared" si="17"/>
        <v>#DIV/0!</v>
      </c>
      <c r="I137" s="52"/>
      <c r="J137" s="95"/>
      <c r="K137" s="53" t="e">
        <f t="shared" si="18"/>
        <v>#DIV/0!</v>
      </c>
      <c r="L137" s="54"/>
      <c r="M137" s="95"/>
      <c r="N137" s="53" t="e">
        <f t="shared" si="19"/>
        <v>#DIV/0!</v>
      </c>
      <c r="O137" s="52"/>
      <c r="P137" s="95"/>
      <c r="Q137" s="53" t="e">
        <f t="shared" si="20"/>
        <v>#DIV/0!</v>
      </c>
      <c r="R137" s="52"/>
    </row>
    <row r="138" spans="2:18" ht="30" customHeight="1">
      <c r="B138" s="58" t="s">
        <v>61</v>
      </c>
      <c r="C138" s="57" t="s">
        <v>23</v>
      </c>
      <c r="D138" s="53">
        <v>489</v>
      </c>
      <c r="E138" s="56">
        <v>25</v>
      </c>
      <c r="F138" s="52">
        <v>106.7</v>
      </c>
      <c r="G138" s="52"/>
      <c r="H138" s="53">
        <f t="shared" si="17"/>
        <v>0</v>
      </c>
      <c r="I138" s="52">
        <v>103.6</v>
      </c>
      <c r="J138" s="95"/>
      <c r="K138" s="53" t="e">
        <f t="shared" si="18"/>
        <v>#DIV/0!</v>
      </c>
      <c r="L138" s="54"/>
      <c r="M138" s="95"/>
      <c r="N138" s="53" t="e">
        <f t="shared" si="19"/>
        <v>#DIV/0!</v>
      </c>
      <c r="O138" s="52"/>
      <c r="P138" s="95"/>
      <c r="Q138" s="53" t="e">
        <f t="shared" si="20"/>
        <v>#DIV/0!</v>
      </c>
      <c r="R138" s="52"/>
    </row>
    <row r="139" spans="2:18" ht="29.25" customHeight="1">
      <c r="B139" s="30" t="s">
        <v>123</v>
      </c>
      <c r="C139" s="14" t="s">
        <v>16</v>
      </c>
      <c r="D139" s="50">
        <f>D140+D141+D142+D143+D144+D146+D148+D149+D150</f>
        <v>10449</v>
      </c>
      <c r="E139" s="50"/>
      <c r="F139" s="50">
        <v>106.7</v>
      </c>
      <c r="G139" s="50">
        <f t="shared" ref="G139:P139" si="25">G140+G141+G142+G143+G144+G146+G148+G149+G150</f>
        <v>0</v>
      </c>
      <c r="H139" s="50" t="e">
        <f t="shared" si="17"/>
        <v>#DIV/0!</v>
      </c>
      <c r="I139" s="37"/>
      <c r="J139" s="94">
        <f t="shared" si="25"/>
        <v>56400</v>
      </c>
      <c r="K139" s="50" t="e">
        <f t="shared" si="18"/>
        <v>#DIV/0!</v>
      </c>
      <c r="L139" s="41"/>
      <c r="M139" s="94">
        <f t="shared" si="25"/>
        <v>34850</v>
      </c>
      <c r="N139" s="50" t="e">
        <f t="shared" si="19"/>
        <v>#DIV/0!</v>
      </c>
      <c r="O139" s="37"/>
      <c r="P139" s="94">
        <f t="shared" si="25"/>
        <v>62050</v>
      </c>
      <c r="Q139" s="50" t="e">
        <f t="shared" si="20"/>
        <v>#DIV/0!</v>
      </c>
      <c r="R139" s="50"/>
    </row>
    <row r="140" spans="2:18" ht="30" customHeight="1">
      <c r="B140" s="58"/>
      <c r="C140" s="62" t="s">
        <v>150</v>
      </c>
      <c r="D140" s="63">
        <v>10449</v>
      </c>
      <c r="E140" s="68">
        <v>87.9</v>
      </c>
      <c r="F140" s="52">
        <v>106.7</v>
      </c>
      <c r="G140" s="65"/>
      <c r="H140" s="53">
        <f t="shared" ref="H140" si="26">G140/D140/I140*10000</f>
        <v>0</v>
      </c>
      <c r="I140" s="52">
        <v>103.6</v>
      </c>
      <c r="J140" s="95">
        <v>56400</v>
      </c>
      <c r="K140" s="53" t="e">
        <f t="shared" ref="K140" si="27">J140/G140/L140*10000</f>
        <v>#DIV/0!</v>
      </c>
      <c r="L140" s="50">
        <v>103.7</v>
      </c>
      <c r="M140" s="95">
        <v>34850</v>
      </c>
      <c r="N140" s="53">
        <f t="shared" ref="N140" si="28">M140/J140/O140*10000</f>
        <v>59.586094640158123</v>
      </c>
      <c r="O140" s="50">
        <v>103.7</v>
      </c>
      <c r="P140" s="95">
        <v>62050</v>
      </c>
      <c r="Q140" s="53">
        <f t="shared" ref="Q140" si="29">P140/M140/R140*10000</f>
        <v>171.53061704027445</v>
      </c>
      <c r="R140" s="50">
        <v>103.8</v>
      </c>
    </row>
    <row r="141" spans="2:18" ht="30" hidden="1" customHeight="1">
      <c r="B141" s="58"/>
      <c r="C141" s="57"/>
      <c r="D141" s="53"/>
      <c r="E141" s="56"/>
      <c r="F141" s="52">
        <v>106.7</v>
      </c>
      <c r="G141" s="52"/>
      <c r="H141" s="53" t="e">
        <f t="shared" ref="H141:H203" si="30">G141/D141/I141*10000</f>
        <v>#DIV/0!</v>
      </c>
      <c r="I141" s="52"/>
      <c r="J141" s="95"/>
      <c r="K141" s="53" t="e">
        <f t="shared" ref="K141:K203" si="31">J141/G141/L141*10000</f>
        <v>#DIV/0!</v>
      </c>
      <c r="L141" s="54"/>
      <c r="M141" s="95"/>
      <c r="N141" s="53" t="e">
        <f t="shared" ref="N141:N203" si="32">M141/J141/O141*10000</f>
        <v>#DIV/0!</v>
      </c>
      <c r="O141" s="52"/>
      <c r="P141" s="95"/>
      <c r="Q141" s="53" t="e">
        <f t="shared" ref="Q141:Q203" si="33">P141/M141/R141*10000</f>
        <v>#DIV/0!</v>
      </c>
      <c r="R141" s="52"/>
    </row>
    <row r="142" spans="2:18" ht="30" hidden="1" customHeight="1">
      <c r="B142" s="58"/>
      <c r="C142" s="57"/>
      <c r="D142" s="53"/>
      <c r="E142" s="56"/>
      <c r="F142" s="52">
        <v>106.7</v>
      </c>
      <c r="G142" s="52"/>
      <c r="H142" s="53" t="e">
        <f t="shared" si="30"/>
        <v>#DIV/0!</v>
      </c>
      <c r="I142" s="52"/>
      <c r="J142" s="95"/>
      <c r="K142" s="53" t="e">
        <f t="shared" si="31"/>
        <v>#DIV/0!</v>
      </c>
      <c r="L142" s="54"/>
      <c r="M142" s="95"/>
      <c r="N142" s="53" t="e">
        <f t="shared" si="32"/>
        <v>#DIV/0!</v>
      </c>
      <c r="O142" s="52"/>
      <c r="P142" s="95"/>
      <c r="Q142" s="53" t="e">
        <f t="shared" si="33"/>
        <v>#DIV/0!</v>
      </c>
      <c r="R142" s="52"/>
    </row>
    <row r="143" spans="2:18" ht="30" hidden="1" customHeight="1">
      <c r="B143" s="58"/>
      <c r="C143" s="57"/>
      <c r="D143" s="53"/>
      <c r="E143" s="56"/>
      <c r="F143" s="52">
        <v>106.7</v>
      </c>
      <c r="G143" s="52"/>
      <c r="H143" s="53" t="e">
        <f t="shared" si="30"/>
        <v>#DIV/0!</v>
      </c>
      <c r="I143" s="52"/>
      <c r="J143" s="95"/>
      <c r="K143" s="53" t="e">
        <f t="shared" si="31"/>
        <v>#DIV/0!</v>
      </c>
      <c r="L143" s="54"/>
      <c r="M143" s="95"/>
      <c r="N143" s="53" t="e">
        <f t="shared" si="32"/>
        <v>#DIV/0!</v>
      </c>
      <c r="O143" s="52"/>
      <c r="P143" s="95"/>
      <c r="Q143" s="53" t="e">
        <f t="shared" si="33"/>
        <v>#DIV/0!</v>
      </c>
      <c r="R143" s="52"/>
    </row>
    <row r="144" spans="2:18" ht="30" hidden="1" customHeight="1">
      <c r="B144" s="58"/>
      <c r="C144" s="57"/>
      <c r="D144" s="53"/>
      <c r="E144" s="56"/>
      <c r="F144" s="52">
        <v>106.7</v>
      </c>
      <c r="G144" s="52"/>
      <c r="H144" s="53" t="e">
        <f t="shared" si="30"/>
        <v>#DIV/0!</v>
      </c>
      <c r="I144" s="52"/>
      <c r="J144" s="95"/>
      <c r="K144" s="53" t="e">
        <f t="shared" si="31"/>
        <v>#DIV/0!</v>
      </c>
      <c r="L144" s="54"/>
      <c r="M144" s="95"/>
      <c r="N144" s="53" t="e">
        <f t="shared" si="32"/>
        <v>#DIV/0!</v>
      </c>
      <c r="O144" s="52"/>
      <c r="P144" s="95"/>
      <c r="Q144" s="53" t="e">
        <f t="shared" si="33"/>
        <v>#DIV/0!</v>
      </c>
      <c r="R144" s="52"/>
    </row>
    <row r="145" spans="2:18" ht="30" hidden="1" customHeight="1">
      <c r="B145" s="58"/>
      <c r="C145" s="57"/>
      <c r="D145" s="53"/>
      <c r="E145" s="56"/>
      <c r="F145" s="52">
        <v>106.7</v>
      </c>
      <c r="G145" s="52"/>
      <c r="H145" s="53" t="e">
        <f t="shared" si="30"/>
        <v>#DIV/0!</v>
      </c>
      <c r="I145" s="52"/>
      <c r="J145" s="95"/>
      <c r="K145" s="53" t="e">
        <f t="shared" si="31"/>
        <v>#DIV/0!</v>
      </c>
      <c r="L145" s="54"/>
      <c r="M145" s="95"/>
      <c r="N145" s="53" t="e">
        <f t="shared" si="32"/>
        <v>#DIV/0!</v>
      </c>
      <c r="O145" s="52"/>
      <c r="P145" s="95"/>
      <c r="Q145" s="53" t="e">
        <f t="shared" si="33"/>
        <v>#DIV/0!</v>
      </c>
      <c r="R145" s="52"/>
    </row>
    <row r="146" spans="2:18" ht="30" hidden="1" customHeight="1">
      <c r="B146" s="58"/>
      <c r="C146" s="57"/>
      <c r="D146" s="53"/>
      <c r="E146" s="56"/>
      <c r="F146" s="52">
        <v>106.7</v>
      </c>
      <c r="G146" s="52"/>
      <c r="H146" s="53" t="e">
        <f t="shared" si="30"/>
        <v>#DIV/0!</v>
      </c>
      <c r="I146" s="52"/>
      <c r="J146" s="95"/>
      <c r="K146" s="53" t="e">
        <f t="shared" si="31"/>
        <v>#DIV/0!</v>
      </c>
      <c r="L146" s="54"/>
      <c r="M146" s="95"/>
      <c r="N146" s="53" t="e">
        <f t="shared" si="32"/>
        <v>#DIV/0!</v>
      </c>
      <c r="O146" s="52"/>
      <c r="P146" s="95"/>
      <c r="Q146" s="53" t="e">
        <f t="shared" si="33"/>
        <v>#DIV/0!</v>
      </c>
      <c r="R146" s="52"/>
    </row>
    <row r="147" spans="2:18" ht="30" hidden="1" customHeight="1">
      <c r="B147" s="58"/>
      <c r="C147" s="57"/>
      <c r="D147" s="53"/>
      <c r="E147" s="56"/>
      <c r="F147" s="52">
        <v>106.7</v>
      </c>
      <c r="G147" s="52"/>
      <c r="H147" s="53" t="e">
        <f t="shared" si="30"/>
        <v>#DIV/0!</v>
      </c>
      <c r="I147" s="52"/>
      <c r="J147" s="95"/>
      <c r="K147" s="53" t="e">
        <f t="shared" si="31"/>
        <v>#DIV/0!</v>
      </c>
      <c r="L147" s="54"/>
      <c r="M147" s="95"/>
      <c r="N147" s="53" t="e">
        <f t="shared" si="32"/>
        <v>#DIV/0!</v>
      </c>
      <c r="O147" s="52"/>
      <c r="P147" s="95"/>
      <c r="Q147" s="53" t="e">
        <f t="shared" si="33"/>
        <v>#DIV/0!</v>
      </c>
      <c r="R147" s="52"/>
    </row>
    <row r="148" spans="2:18" ht="30" hidden="1" customHeight="1">
      <c r="B148" s="58"/>
      <c r="C148" s="57"/>
      <c r="D148" s="53"/>
      <c r="E148" s="56"/>
      <c r="F148" s="52">
        <v>106.7</v>
      </c>
      <c r="G148" s="52"/>
      <c r="H148" s="53" t="e">
        <f t="shared" si="30"/>
        <v>#DIV/0!</v>
      </c>
      <c r="I148" s="52"/>
      <c r="J148" s="95"/>
      <c r="K148" s="53" t="e">
        <f t="shared" si="31"/>
        <v>#DIV/0!</v>
      </c>
      <c r="L148" s="54"/>
      <c r="M148" s="95"/>
      <c r="N148" s="53" t="e">
        <f t="shared" si="32"/>
        <v>#DIV/0!</v>
      </c>
      <c r="O148" s="52"/>
      <c r="P148" s="95"/>
      <c r="Q148" s="53" t="e">
        <f t="shared" si="33"/>
        <v>#DIV/0!</v>
      </c>
      <c r="R148" s="52"/>
    </row>
    <row r="149" spans="2:18" ht="30" hidden="1" customHeight="1">
      <c r="B149" s="58"/>
      <c r="C149" s="57"/>
      <c r="D149" s="53"/>
      <c r="E149" s="56"/>
      <c r="F149" s="52">
        <v>106.7</v>
      </c>
      <c r="G149" s="52"/>
      <c r="H149" s="53" t="e">
        <f t="shared" si="30"/>
        <v>#DIV/0!</v>
      </c>
      <c r="I149" s="52"/>
      <c r="J149" s="95"/>
      <c r="K149" s="53" t="e">
        <f t="shared" si="31"/>
        <v>#DIV/0!</v>
      </c>
      <c r="L149" s="54"/>
      <c r="M149" s="95"/>
      <c r="N149" s="53" t="e">
        <f t="shared" si="32"/>
        <v>#DIV/0!</v>
      </c>
      <c r="O149" s="52"/>
      <c r="P149" s="95"/>
      <c r="Q149" s="53" t="e">
        <f t="shared" si="33"/>
        <v>#DIV/0!</v>
      </c>
      <c r="R149" s="52"/>
    </row>
    <row r="150" spans="2:18" ht="30" hidden="1" customHeight="1">
      <c r="B150" s="58"/>
      <c r="C150" s="57"/>
      <c r="D150" s="53"/>
      <c r="E150" s="56"/>
      <c r="F150" s="52">
        <v>106.7</v>
      </c>
      <c r="G150" s="52"/>
      <c r="H150" s="53" t="e">
        <f t="shared" si="30"/>
        <v>#DIV/0!</v>
      </c>
      <c r="I150" s="52"/>
      <c r="J150" s="95"/>
      <c r="K150" s="53" t="e">
        <f t="shared" si="31"/>
        <v>#DIV/0!</v>
      </c>
      <c r="L150" s="54"/>
      <c r="M150" s="95"/>
      <c r="N150" s="53" t="e">
        <f t="shared" si="32"/>
        <v>#DIV/0!</v>
      </c>
      <c r="O150" s="52"/>
      <c r="P150" s="95"/>
      <c r="Q150" s="53" t="e">
        <f t="shared" si="33"/>
        <v>#DIV/0!</v>
      </c>
      <c r="R150" s="52"/>
    </row>
    <row r="151" spans="2:18" ht="30" customHeight="1">
      <c r="B151" s="58" t="s">
        <v>64</v>
      </c>
      <c r="C151" s="57" t="s">
        <v>23</v>
      </c>
      <c r="D151" s="53"/>
      <c r="E151" s="56"/>
      <c r="F151" s="52">
        <v>106.7</v>
      </c>
      <c r="G151" s="52"/>
      <c r="H151" s="53" t="e">
        <f t="shared" si="30"/>
        <v>#DIV/0!</v>
      </c>
      <c r="I151" s="52"/>
      <c r="J151" s="95"/>
      <c r="K151" s="53" t="e">
        <f t="shared" si="31"/>
        <v>#DIV/0!</v>
      </c>
      <c r="L151" s="54"/>
      <c r="M151" s="95"/>
      <c r="N151" s="53" t="e">
        <f t="shared" si="32"/>
        <v>#DIV/0!</v>
      </c>
      <c r="O151" s="52"/>
      <c r="P151" s="95"/>
      <c r="Q151" s="53" t="e">
        <f t="shared" si="33"/>
        <v>#DIV/0!</v>
      </c>
      <c r="R151" s="52"/>
    </row>
    <row r="152" spans="2:18" ht="45.75" customHeight="1">
      <c r="B152" s="30" t="s">
        <v>65</v>
      </c>
      <c r="C152" s="14" t="s">
        <v>66</v>
      </c>
      <c r="D152" s="50">
        <f>D153+D154</f>
        <v>0</v>
      </c>
      <c r="E152" s="50"/>
      <c r="F152" s="50">
        <v>106.7</v>
      </c>
      <c r="G152" s="50">
        <f t="shared" ref="G152:P152" si="34">G153+G154</f>
        <v>0</v>
      </c>
      <c r="H152" s="50" t="e">
        <f t="shared" si="30"/>
        <v>#DIV/0!</v>
      </c>
      <c r="I152" s="37"/>
      <c r="J152" s="94">
        <f t="shared" si="34"/>
        <v>0</v>
      </c>
      <c r="K152" s="50" t="e">
        <f t="shared" si="31"/>
        <v>#DIV/0!</v>
      </c>
      <c r="L152" s="41"/>
      <c r="M152" s="94">
        <f t="shared" si="34"/>
        <v>0</v>
      </c>
      <c r="N152" s="50" t="e">
        <f t="shared" si="32"/>
        <v>#DIV/0!</v>
      </c>
      <c r="O152" s="37"/>
      <c r="P152" s="94">
        <f t="shared" si="34"/>
        <v>0</v>
      </c>
      <c r="Q152" s="50" t="e">
        <f t="shared" si="33"/>
        <v>#DIV/0!</v>
      </c>
      <c r="R152" s="50"/>
    </row>
    <row r="153" spans="2:18" ht="30" hidden="1" customHeight="1">
      <c r="B153" s="58"/>
      <c r="C153" s="57"/>
      <c r="D153" s="53"/>
      <c r="E153" s="56"/>
      <c r="F153" s="52">
        <v>106.7</v>
      </c>
      <c r="G153" s="52"/>
      <c r="H153" s="53" t="e">
        <f t="shared" si="30"/>
        <v>#DIV/0!</v>
      </c>
      <c r="I153" s="52"/>
      <c r="J153" s="95"/>
      <c r="K153" s="53" t="e">
        <f t="shared" si="31"/>
        <v>#DIV/0!</v>
      </c>
      <c r="L153" s="54"/>
      <c r="M153" s="95"/>
      <c r="N153" s="53" t="e">
        <f t="shared" si="32"/>
        <v>#DIV/0!</v>
      </c>
      <c r="O153" s="52"/>
      <c r="P153" s="95"/>
      <c r="Q153" s="53" t="e">
        <f t="shared" si="33"/>
        <v>#DIV/0!</v>
      </c>
      <c r="R153" s="52"/>
    </row>
    <row r="154" spans="2:18" ht="30" hidden="1" customHeight="1">
      <c r="B154" s="58"/>
      <c r="C154" s="57"/>
      <c r="D154" s="53"/>
      <c r="E154" s="56"/>
      <c r="F154" s="52">
        <v>106.7</v>
      </c>
      <c r="G154" s="52"/>
      <c r="H154" s="53" t="e">
        <f t="shared" si="30"/>
        <v>#DIV/0!</v>
      </c>
      <c r="I154" s="52"/>
      <c r="J154" s="95"/>
      <c r="K154" s="53" t="e">
        <f t="shared" si="31"/>
        <v>#DIV/0!</v>
      </c>
      <c r="L154" s="54"/>
      <c r="M154" s="95"/>
      <c r="N154" s="53" t="e">
        <f t="shared" si="32"/>
        <v>#DIV/0!</v>
      </c>
      <c r="O154" s="52"/>
      <c r="P154" s="95"/>
      <c r="Q154" s="53" t="e">
        <f t="shared" si="33"/>
        <v>#DIV/0!</v>
      </c>
      <c r="R154" s="52"/>
    </row>
    <row r="155" spans="2:18" ht="30" customHeight="1">
      <c r="B155" s="58" t="s">
        <v>67</v>
      </c>
      <c r="C155" s="57" t="s">
        <v>23</v>
      </c>
      <c r="D155" s="53"/>
      <c r="E155" s="56"/>
      <c r="F155" s="52">
        <v>106.7</v>
      </c>
      <c r="G155" s="52"/>
      <c r="H155" s="53" t="e">
        <f t="shared" si="30"/>
        <v>#DIV/0!</v>
      </c>
      <c r="I155" s="52"/>
      <c r="J155" s="95"/>
      <c r="K155" s="53" t="e">
        <f t="shared" si="31"/>
        <v>#DIV/0!</v>
      </c>
      <c r="L155" s="54"/>
      <c r="M155" s="95"/>
      <c r="N155" s="53" t="e">
        <f t="shared" si="32"/>
        <v>#DIV/0!</v>
      </c>
      <c r="O155" s="52"/>
      <c r="P155" s="95"/>
      <c r="Q155" s="53" t="e">
        <f t="shared" si="33"/>
        <v>#DIV/0!</v>
      </c>
      <c r="R155" s="52"/>
    </row>
    <row r="156" spans="2:18" ht="29.25">
      <c r="B156" s="30" t="s">
        <v>68</v>
      </c>
      <c r="C156" s="14" t="s">
        <v>17</v>
      </c>
      <c r="D156" s="50">
        <f>D157+D158</f>
        <v>300</v>
      </c>
      <c r="E156" s="50"/>
      <c r="F156" s="50">
        <v>106.7</v>
      </c>
      <c r="G156" s="50">
        <f t="shared" ref="G156:P156" si="35">G157+G158</f>
        <v>350</v>
      </c>
      <c r="H156" s="50">
        <f t="shared" si="30"/>
        <v>112.61261261261262</v>
      </c>
      <c r="I156" s="37">
        <v>103.6</v>
      </c>
      <c r="J156" s="94">
        <f t="shared" si="35"/>
        <v>370</v>
      </c>
      <c r="K156" s="50">
        <f t="shared" si="31"/>
        <v>101.94241631078661</v>
      </c>
      <c r="L156" s="41">
        <v>103.7</v>
      </c>
      <c r="M156" s="94">
        <f t="shared" si="35"/>
        <v>390</v>
      </c>
      <c r="N156" s="50">
        <f t="shared" si="32"/>
        <v>101.64455680366962</v>
      </c>
      <c r="O156" s="37">
        <v>103.7</v>
      </c>
      <c r="P156" s="94">
        <f t="shared" si="35"/>
        <v>420</v>
      </c>
      <c r="Q156" s="50">
        <f t="shared" si="33"/>
        <v>103.74981473247368</v>
      </c>
      <c r="R156" s="50">
        <v>103.8</v>
      </c>
    </row>
    <row r="157" spans="2:18" ht="26.25" customHeight="1">
      <c r="B157" s="58"/>
      <c r="C157" s="74" t="s">
        <v>154</v>
      </c>
      <c r="D157" s="63"/>
      <c r="E157" s="64"/>
      <c r="F157" s="52">
        <v>106.7</v>
      </c>
      <c r="G157" s="65"/>
      <c r="H157" s="53" t="e">
        <f t="shared" si="30"/>
        <v>#DIV/0!</v>
      </c>
      <c r="I157" s="52"/>
      <c r="J157" s="95"/>
      <c r="K157" s="53" t="e">
        <f t="shared" si="31"/>
        <v>#DIV/0!</v>
      </c>
      <c r="L157" s="54"/>
      <c r="M157" s="95"/>
      <c r="N157" s="53" t="e">
        <f t="shared" si="32"/>
        <v>#DIV/0!</v>
      </c>
      <c r="O157" s="52"/>
      <c r="P157" s="95"/>
      <c r="Q157" s="53" t="e">
        <f t="shared" si="33"/>
        <v>#DIV/0!</v>
      </c>
      <c r="R157" s="52"/>
    </row>
    <row r="158" spans="2:18" ht="16.5" customHeight="1">
      <c r="B158" s="58"/>
      <c r="C158" s="75" t="s">
        <v>155</v>
      </c>
      <c r="D158" s="63">
        <v>300</v>
      </c>
      <c r="E158" s="64">
        <v>28.7</v>
      </c>
      <c r="F158" s="52">
        <v>106.7</v>
      </c>
      <c r="G158" s="65">
        <v>350</v>
      </c>
      <c r="H158" s="53">
        <f t="shared" si="30"/>
        <v>112.61261261261262</v>
      </c>
      <c r="I158" s="52">
        <v>103.6</v>
      </c>
      <c r="J158" s="95">
        <v>370</v>
      </c>
      <c r="K158" s="53">
        <f t="shared" si="31"/>
        <v>101.94241631078661</v>
      </c>
      <c r="L158" s="54">
        <v>103.7</v>
      </c>
      <c r="M158" s="95">
        <v>390</v>
      </c>
      <c r="N158" s="53">
        <f t="shared" si="32"/>
        <v>101.64455680366962</v>
      </c>
      <c r="O158" s="52">
        <v>103.7</v>
      </c>
      <c r="P158" s="95">
        <v>420</v>
      </c>
      <c r="Q158" s="53">
        <f t="shared" si="33"/>
        <v>103.74981473247368</v>
      </c>
      <c r="R158" s="52">
        <v>103.8</v>
      </c>
    </row>
    <row r="159" spans="2:18" ht="30" customHeight="1">
      <c r="B159" s="58" t="s">
        <v>69</v>
      </c>
      <c r="C159" s="57" t="s">
        <v>23</v>
      </c>
      <c r="D159" s="53"/>
      <c r="E159" s="56"/>
      <c r="F159" s="52">
        <v>106.7</v>
      </c>
      <c r="G159" s="52"/>
      <c r="H159" s="53" t="e">
        <f t="shared" si="30"/>
        <v>#DIV/0!</v>
      </c>
      <c r="I159" s="52"/>
      <c r="J159" s="95"/>
      <c r="K159" s="53" t="e">
        <f t="shared" si="31"/>
        <v>#DIV/0!</v>
      </c>
      <c r="L159" s="54"/>
      <c r="M159" s="95"/>
      <c r="N159" s="53" t="e">
        <f t="shared" si="32"/>
        <v>#DIV/0!</v>
      </c>
      <c r="O159" s="52"/>
      <c r="P159" s="95"/>
      <c r="Q159" s="53" t="e">
        <f t="shared" si="33"/>
        <v>#DIV/0!</v>
      </c>
      <c r="R159" s="52"/>
    </row>
    <row r="160" spans="2:18" ht="30" hidden="1" customHeight="1">
      <c r="B160" s="30" t="s">
        <v>70</v>
      </c>
      <c r="C160" s="14" t="s">
        <v>18</v>
      </c>
      <c r="D160" s="50">
        <f>D161</f>
        <v>0</v>
      </c>
      <c r="E160" s="50"/>
      <c r="F160" s="50">
        <v>106.7</v>
      </c>
      <c r="G160" s="50">
        <f t="shared" ref="G160:P160" si="36">G161</f>
        <v>0</v>
      </c>
      <c r="H160" s="50" t="e">
        <f t="shared" si="30"/>
        <v>#DIV/0!</v>
      </c>
      <c r="I160" s="37"/>
      <c r="J160" s="94">
        <f t="shared" si="36"/>
        <v>0</v>
      </c>
      <c r="K160" s="50" t="e">
        <f t="shared" si="31"/>
        <v>#DIV/0!</v>
      </c>
      <c r="L160" s="41"/>
      <c r="M160" s="94">
        <f t="shared" si="36"/>
        <v>0</v>
      </c>
      <c r="N160" s="50" t="e">
        <f t="shared" si="32"/>
        <v>#DIV/0!</v>
      </c>
      <c r="O160" s="37"/>
      <c r="P160" s="94">
        <f t="shared" si="36"/>
        <v>0</v>
      </c>
      <c r="Q160" s="50" t="e">
        <f t="shared" si="33"/>
        <v>#DIV/0!</v>
      </c>
      <c r="R160" s="50"/>
    </row>
    <row r="161" spans="2:18" ht="30" hidden="1" customHeight="1">
      <c r="B161" s="58"/>
      <c r="C161" s="57"/>
      <c r="D161" s="53"/>
      <c r="E161" s="56"/>
      <c r="F161" s="52">
        <v>106.7</v>
      </c>
      <c r="G161" s="52"/>
      <c r="H161" s="53" t="e">
        <f t="shared" si="30"/>
        <v>#DIV/0!</v>
      </c>
      <c r="I161" s="52"/>
      <c r="J161" s="95"/>
      <c r="K161" s="53" t="e">
        <f t="shared" si="31"/>
        <v>#DIV/0!</v>
      </c>
      <c r="L161" s="54"/>
      <c r="M161" s="95"/>
      <c r="N161" s="53" t="e">
        <f t="shared" si="32"/>
        <v>#DIV/0!</v>
      </c>
      <c r="O161" s="52"/>
      <c r="P161" s="95"/>
      <c r="Q161" s="53" t="e">
        <f t="shared" si="33"/>
        <v>#DIV/0!</v>
      </c>
      <c r="R161" s="52"/>
    </row>
    <row r="162" spans="2:18" ht="30" customHeight="1">
      <c r="B162" s="58" t="s">
        <v>71</v>
      </c>
      <c r="C162" s="57" t="s">
        <v>23</v>
      </c>
      <c r="D162" s="53"/>
      <c r="E162" s="56"/>
      <c r="F162" s="52">
        <v>106.7</v>
      </c>
      <c r="G162" s="52"/>
      <c r="H162" s="53" t="e">
        <f t="shared" si="30"/>
        <v>#DIV/0!</v>
      </c>
      <c r="I162" s="52"/>
      <c r="J162" s="95"/>
      <c r="K162" s="53" t="e">
        <f t="shared" si="31"/>
        <v>#DIV/0!</v>
      </c>
      <c r="L162" s="54"/>
      <c r="M162" s="95"/>
      <c r="N162" s="53" t="e">
        <f t="shared" si="32"/>
        <v>#DIV/0!</v>
      </c>
      <c r="O162" s="52"/>
      <c r="P162" s="95"/>
      <c r="Q162" s="53" t="e">
        <f t="shared" si="33"/>
        <v>#DIV/0!</v>
      </c>
      <c r="R162" s="52"/>
    </row>
    <row r="163" spans="2:18" ht="30" customHeight="1">
      <c r="B163" s="30" t="s">
        <v>72</v>
      </c>
      <c r="C163" s="14" t="s">
        <v>132</v>
      </c>
      <c r="D163" s="50">
        <f>D164</f>
        <v>0</v>
      </c>
      <c r="E163" s="50"/>
      <c r="F163" s="50">
        <v>106.7</v>
      </c>
      <c r="G163" s="50">
        <f t="shared" ref="G163:P163" si="37">G164</f>
        <v>4740</v>
      </c>
      <c r="H163" s="50" t="e">
        <f t="shared" si="30"/>
        <v>#DIV/0!</v>
      </c>
      <c r="I163" s="37"/>
      <c r="J163" s="94">
        <f t="shared" si="37"/>
        <v>4800</v>
      </c>
      <c r="K163" s="50" t="e">
        <f t="shared" si="31"/>
        <v>#DIV/0!</v>
      </c>
      <c r="L163" s="41"/>
      <c r="M163" s="94">
        <f t="shared" si="37"/>
        <v>4800</v>
      </c>
      <c r="N163" s="50" t="e">
        <f t="shared" si="32"/>
        <v>#DIV/0!</v>
      </c>
      <c r="O163" s="37"/>
      <c r="P163" s="94">
        <f t="shared" si="37"/>
        <v>4800</v>
      </c>
      <c r="Q163" s="50" t="e">
        <f t="shared" si="33"/>
        <v>#DIV/0!</v>
      </c>
      <c r="R163" s="50"/>
    </row>
    <row r="164" spans="2:18" ht="30" customHeight="1">
      <c r="B164" s="58"/>
      <c r="C164" s="106" t="s">
        <v>176</v>
      </c>
      <c r="D164" s="72"/>
      <c r="E164" s="64"/>
      <c r="F164" s="52">
        <v>106.7</v>
      </c>
      <c r="G164" s="65">
        <v>4740</v>
      </c>
      <c r="H164" s="53" t="e">
        <f t="shared" ref="H164" si="38">G164/D164/I164*10000</f>
        <v>#DIV/0!</v>
      </c>
      <c r="I164" s="52">
        <v>103.6</v>
      </c>
      <c r="J164" s="95">
        <v>4800</v>
      </c>
      <c r="K164" s="53">
        <f t="shared" ref="K164" si="39">J164/G164/L164*10000</f>
        <v>97.652673852275925</v>
      </c>
      <c r="L164" s="54">
        <v>103.7</v>
      </c>
      <c r="M164" s="95">
        <v>4800</v>
      </c>
      <c r="N164" s="53">
        <f t="shared" ref="N164" si="40">M164/J164/O164*10000</f>
        <v>96.432015429122472</v>
      </c>
      <c r="O164" s="52">
        <v>103.7</v>
      </c>
      <c r="P164" s="95">
        <v>4800</v>
      </c>
      <c r="Q164" s="53">
        <f t="shared" ref="Q164" si="41">P164/M164/R164*10000</f>
        <v>96.432015429122472</v>
      </c>
      <c r="R164" s="52">
        <v>103.7</v>
      </c>
    </row>
    <row r="165" spans="2:18" ht="30" customHeight="1">
      <c r="B165" s="31" t="s">
        <v>73</v>
      </c>
      <c r="C165" s="57" t="s">
        <v>23</v>
      </c>
      <c r="D165" s="53"/>
      <c r="E165" s="56"/>
      <c r="F165" s="52">
        <v>106.7</v>
      </c>
      <c r="G165" s="52"/>
      <c r="H165" s="53" t="e">
        <f t="shared" si="30"/>
        <v>#DIV/0!</v>
      </c>
      <c r="I165" s="52"/>
      <c r="J165" s="95"/>
      <c r="K165" s="53" t="e">
        <f t="shared" si="31"/>
        <v>#DIV/0!</v>
      </c>
      <c r="L165" s="54"/>
      <c r="M165" s="95"/>
      <c r="N165" s="53" t="e">
        <f t="shared" si="32"/>
        <v>#DIV/0!</v>
      </c>
      <c r="O165" s="52"/>
      <c r="P165" s="95"/>
      <c r="Q165" s="53" t="e">
        <f t="shared" si="33"/>
        <v>#DIV/0!</v>
      </c>
      <c r="R165" s="52"/>
    </row>
    <row r="166" spans="2:18" ht="30" customHeight="1">
      <c r="B166" s="30" t="s">
        <v>74</v>
      </c>
      <c r="C166" s="14" t="s">
        <v>75</v>
      </c>
      <c r="D166" s="50">
        <f>D167</f>
        <v>57</v>
      </c>
      <c r="E166" s="50"/>
      <c r="F166" s="50">
        <v>104.6</v>
      </c>
      <c r="G166" s="50">
        <f t="shared" ref="G166:P166" si="42">G167</f>
        <v>0</v>
      </c>
      <c r="H166" s="50" t="e">
        <f t="shared" si="30"/>
        <v>#DIV/0!</v>
      </c>
      <c r="I166" s="37"/>
      <c r="J166" s="94">
        <f t="shared" si="42"/>
        <v>60</v>
      </c>
      <c r="K166" s="50" t="e">
        <f t="shared" si="31"/>
        <v>#DIV/0!</v>
      </c>
      <c r="L166" s="41">
        <v>103.7</v>
      </c>
      <c r="M166" s="94">
        <f t="shared" si="42"/>
        <v>65</v>
      </c>
      <c r="N166" s="50">
        <f t="shared" si="32"/>
        <v>104.46801671488267</v>
      </c>
      <c r="O166" s="37">
        <v>103.7</v>
      </c>
      <c r="P166" s="94">
        <f t="shared" si="42"/>
        <v>70</v>
      </c>
      <c r="Q166" s="50">
        <f t="shared" si="33"/>
        <v>103.74981473247368</v>
      </c>
      <c r="R166" s="50">
        <v>103.8</v>
      </c>
    </row>
    <row r="167" spans="2:18" s="15" customFormat="1" ht="30" customHeight="1">
      <c r="B167" s="58"/>
      <c r="C167" s="71" t="s">
        <v>156</v>
      </c>
      <c r="D167" s="72">
        <v>57</v>
      </c>
      <c r="E167" s="64">
        <v>6</v>
      </c>
      <c r="F167" s="52">
        <v>106.7</v>
      </c>
      <c r="G167" s="65"/>
      <c r="H167" s="53" t="e">
        <f t="shared" si="30"/>
        <v>#DIV/0!</v>
      </c>
      <c r="I167" s="52"/>
      <c r="J167" s="95">
        <v>60</v>
      </c>
      <c r="K167" s="53" t="e">
        <f t="shared" si="31"/>
        <v>#DIV/0!</v>
      </c>
      <c r="L167" s="54">
        <v>103.7</v>
      </c>
      <c r="M167" s="95">
        <v>65</v>
      </c>
      <c r="N167" s="53">
        <f t="shared" si="32"/>
        <v>104.46801671488267</v>
      </c>
      <c r="O167" s="52">
        <v>103.7</v>
      </c>
      <c r="P167" s="95">
        <v>70</v>
      </c>
      <c r="Q167" s="53">
        <f t="shared" si="33"/>
        <v>103.74981473247368</v>
      </c>
      <c r="R167" s="52">
        <v>103.8</v>
      </c>
    </row>
    <row r="168" spans="2:18" s="15" customFormat="1" ht="30" customHeight="1">
      <c r="B168" s="58" t="s">
        <v>76</v>
      </c>
      <c r="C168" s="57" t="s">
        <v>23</v>
      </c>
      <c r="D168" s="53"/>
      <c r="E168" s="56"/>
      <c r="F168" s="52">
        <v>104.6</v>
      </c>
      <c r="G168" s="52"/>
      <c r="H168" s="53" t="e">
        <f t="shared" si="30"/>
        <v>#DIV/0!</v>
      </c>
      <c r="I168" s="52"/>
      <c r="J168" s="95"/>
      <c r="K168" s="53" t="e">
        <f t="shared" si="31"/>
        <v>#DIV/0!</v>
      </c>
      <c r="L168" s="54"/>
      <c r="M168" s="95"/>
      <c r="N168" s="53" t="e">
        <f t="shared" si="32"/>
        <v>#DIV/0!</v>
      </c>
      <c r="O168" s="52"/>
      <c r="P168" s="95"/>
      <c r="Q168" s="53" t="e">
        <f t="shared" si="33"/>
        <v>#DIV/0!</v>
      </c>
      <c r="R168" s="52"/>
    </row>
    <row r="169" spans="2:18" s="15" customFormat="1" ht="45" customHeight="1">
      <c r="B169" s="30" t="s">
        <v>77</v>
      </c>
      <c r="C169" s="14" t="s">
        <v>78</v>
      </c>
      <c r="D169" s="50">
        <f>D170</f>
        <v>118</v>
      </c>
      <c r="E169" s="50"/>
      <c r="F169" s="50">
        <v>106.7</v>
      </c>
      <c r="G169" s="50">
        <f t="shared" ref="G169:P169" si="43">G170</f>
        <v>0</v>
      </c>
      <c r="H169" s="50" t="e">
        <f t="shared" si="30"/>
        <v>#DIV/0!</v>
      </c>
      <c r="I169" s="37"/>
      <c r="J169" s="94">
        <f t="shared" si="43"/>
        <v>0</v>
      </c>
      <c r="K169" s="50" t="e">
        <f t="shared" si="31"/>
        <v>#DIV/0!</v>
      </c>
      <c r="L169" s="41"/>
      <c r="M169" s="94">
        <f t="shared" si="43"/>
        <v>0</v>
      </c>
      <c r="N169" s="50" t="e">
        <f t="shared" si="32"/>
        <v>#DIV/0!</v>
      </c>
      <c r="O169" s="37"/>
      <c r="P169" s="94">
        <f t="shared" si="43"/>
        <v>0</v>
      </c>
      <c r="Q169" s="50" t="e">
        <f t="shared" si="33"/>
        <v>#DIV/0!</v>
      </c>
      <c r="R169" s="50"/>
    </row>
    <row r="170" spans="2:18" s="15" customFormat="1" ht="30" customHeight="1">
      <c r="B170" s="58"/>
      <c r="C170" s="71" t="s">
        <v>157</v>
      </c>
      <c r="D170" s="72">
        <v>118</v>
      </c>
      <c r="E170" s="64"/>
      <c r="F170" s="52">
        <v>106.7</v>
      </c>
      <c r="G170" s="65"/>
      <c r="H170" s="76" t="e">
        <f t="shared" si="30"/>
        <v>#DIV/0!</v>
      </c>
      <c r="I170" s="52"/>
      <c r="J170" s="95"/>
      <c r="K170" s="53" t="e">
        <f t="shared" si="31"/>
        <v>#DIV/0!</v>
      </c>
      <c r="L170" s="54"/>
      <c r="M170" s="95"/>
      <c r="N170" s="53" t="e">
        <f t="shared" si="32"/>
        <v>#DIV/0!</v>
      </c>
      <c r="O170" s="52"/>
      <c r="P170" s="95"/>
      <c r="Q170" s="53" t="e">
        <f t="shared" si="33"/>
        <v>#DIV/0!</v>
      </c>
      <c r="R170" s="52"/>
    </row>
    <row r="171" spans="2:18" s="15" customFormat="1" ht="30" customHeight="1">
      <c r="B171" s="29" t="s">
        <v>79</v>
      </c>
      <c r="C171" s="57" t="s">
        <v>23</v>
      </c>
      <c r="D171" s="53"/>
      <c r="E171" s="56"/>
      <c r="F171" s="52">
        <v>106.7</v>
      </c>
      <c r="G171" s="52"/>
      <c r="H171" s="53" t="e">
        <f t="shared" si="30"/>
        <v>#DIV/0!</v>
      </c>
      <c r="I171" s="52"/>
      <c r="J171" s="95"/>
      <c r="K171" s="53" t="e">
        <f t="shared" si="31"/>
        <v>#DIV/0!</v>
      </c>
      <c r="L171" s="54"/>
      <c r="M171" s="95"/>
      <c r="N171" s="53" t="e">
        <f t="shared" si="32"/>
        <v>#DIV/0!</v>
      </c>
      <c r="O171" s="52"/>
      <c r="P171" s="95"/>
      <c r="Q171" s="53" t="e">
        <f t="shared" si="33"/>
        <v>#DIV/0!</v>
      </c>
      <c r="R171" s="52"/>
    </row>
    <row r="172" spans="2:18" s="15" customFormat="1" ht="60.75" customHeight="1">
      <c r="B172" s="27" t="s">
        <v>80</v>
      </c>
      <c r="C172" s="14" t="s">
        <v>134</v>
      </c>
      <c r="D172" s="50">
        <f>D173+D174+D175</f>
        <v>3698.9</v>
      </c>
      <c r="E172" s="50">
        <v>18.3</v>
      </c>
      <c r="F172" s="50">
        <v>106.7</v>
      </c>
      <c r="G172" s="50">
        <f>G173+G175+G176</f>
        <v>4528</v>
      </c>
      <c r="H172" s="50">
        <f t="shared" si="30"/>
        <v>118.16097679462463</v>
      </c>
      <c r="I172" s="37">
        <v>103.6</v>
      </c>
      <c r="J172" s="94">
        <f>J173+J174+J175</f>
        <v>3620</v>
      </c>
      <c r="K172" s="50">
        <f t="shared" si="31"/>
        <v>77.094499967628821</v>
      </c>
      <c r="L172" s="50">
        <v>103.7</v>
      </c>
      <c r="M172" s="100">
        <f>M173+M174+M175</f>
        <v>3940</v>
      </c>
      <c r="N172" s="50">
        <f t="shared" si="32"/>
        <v>104.95639248363054</v>
      </c>
      <c r="O172" s="50">
        <v>103.7</v>
      </c>
      <c r="P172" s="94">
        <f>P173+P174+P175</f>
        <v>4370</v>
      </c>
      <c r="Q172" s="50">
        <f t="shared" si="33"/>
        <v>106.8532809092065</v>
      </c>
      <c r="R172" s="50">
        <v>103.8</v>
      </c>
    </row>
    <row r="173" spans="2:18" s="45" customFormat="1" ht="13.5" customHeight="1">
      <c r="B173" s="46"/>
      <c r="C173" s="62" t="s">
        <v>158</v>
      </c>
      <c r="D173" s="72">
        <v>1614</v>
      </c>
      <c r="E173" s="68">
        <v>18.3</v>
      </c>
      <c r="F173" s="52">
        <v>106.7</v>
      </c>
      <c r="G173" s="72">
        <v>4423</v>
      </c>
      <c r="H173" s="53">
        <f t="shared" si="30"/>
        <v>264.51703960997645</v>
      </c>
      <c r="I173" s="52">
        <v>103.6</v>
      </c>
      <c r="J173" s="94">
        <v>2000</v>
      </c>
      <c r="K173" s="53">
        <f t="shared" si="31"/>
        <v>43.604800103605008</v>
      </c>
      <c r="L173" s="50">
        <v>103.7</v>
      </c>
      <c r="M173" s="98">
        <v>2200</v>
      </c>
      <c r="N173" s="53">
        <f t="shared" si="32"/>
        <v>106.07521697203472</v>
      </c>
      <c r="O173" s="50">
        <v>103.7</v>
      </c>
      <c r="P173" s="94">
        <v>2500</v>
      </c>
      <c r="Q173" s="53">
        <f t="shared" si="33"/>
        <v>109.47626554562972</v>
      </c>
      <c r="R173" s="50">
        <v>103.8</v>
      </c>
    </row>
    <row r="174" spans="2:18" s="45" customFormat="1" ht="13.5" customHeight="1">
      <c r="B174" s="46"/>
      <c r="C174" s="78" t="s">
        <v>159</v>
      </c>
      <c r="D174" s="72">
        <v>1984.9</v>
      </c>
      <c r="E174" s="68"/>
      <c r="F174" s="52">
        <v>106.7</v>
      </c>
      <c r="G174" s="72"/>
      <c r="H174" s="53" t="e">
        <f t="shared" si="30"/>
        <v>#DIV/0!</v>
      </c>
      <c r="I174" s="52"/>
      <c r="J174" s="94">
        <v>1500</v>
      </c>
      <c r="K174" s="53" t="e">
        <f t="shared" si="31"/>
        <v>#DIV/0!</v>
      </c>
      <c r="L174" s="50">
        <v>103.7</v>
      </c>
      <c r="M174" s="98">
        <v>1600</v>
      </c>
      <c r="N174" s="53">
        <f t="shared" si="32"/>
        <v>102.86081645773062</v>
      </c>
      <c r="O174" s="50">
        <v>103.7</v>
      </c>
      <c r="P174" s="94">
        <v>1700</v>
      </c>
      <c r="Q174" s="53">
        <f t="shared" si="33"/>
        <v>102.36030828516377</v>
      </c>
      <c r="R174" s="50">
        <v>103.8</v>
      </c>
    </row>
    <row r="175" spans="2:18" s="45" customFormat="1" ht="14.25" customHeight="1">
      <c r="B175" s="46"/>
      <c r="C175" s="79" t="s">
        <v>160</v>
      </c>
      <c r="D175" s="65">
        <v>100</v>
      </c>
      <c r="E175" s="68"/>
      <c r="F175" s="52">
        <v>106.7</v>
      </c>
      <c r="G175" s="65">
        <v>105</v>
      </c>
      <c r="H175" s="53">
        <f t="shared" si="30"/>
        <v>101.35135135135135</v>
      </c>
      <c r="I175" s="52">
        <v>103.6</v>
      </c>
      <c r="J175" s="94">
        <v>120</v>
      </c>
      <c r="K175" s="53">
        <f t="shared" si="31"/>
        <v>110.20801763328281</v>
      </c>
      <c r="L175" s="50">
        <v>103.7</v>
      </c>
      <c r="M175" s="98">
        <v>140</v>
      </c>
      <c r="N175" s="53">
        <f t="shared" si="32"/>
        <v>112.50401800064289</v>
      </c>
      <c r="O175" s="50">
        <v>103.7</v>
      </c>
      <c r="P175" s="94">
        <v>170</v>
      </c>
      <c r="Q175" s="53">
        <f t="shared" si="33"/>
        <v>116.98320946875859</v>
      </c>
      <c r="R175" s="50">
        <v>103.8</v>
      </c>
    </row>
    <row r="176" spans="2:18" s="15" customFormat="1" ht="30" hidden="1" customHeight="1">
      <c r="B176" s="29"/>
      <c r="C176" s="57"/>
      <c r="D176" s="53"/>
      <c r="E176" s="56"/>
      <c r="F176" s="38">
        <v>106.7</v>
      </c>
      <c r="G176" s="52"/>
      <c r="H176" s="53" t="e">
        <f t="shared" si="30"/>
        <v>#DIV/0!</v>
      </c>
      <c r="I176" s="52"/>
      <c r="J176" s="95"/>
      <c r="K176" s="53" t="e">
        <f t="shared" si="31"/>
        <v>#DIV/0!</v>
      </c>
      <c r="L176" s="54"/>
      <c r="M176" s="98"/>
      <c r="N176" s="53" t="e">
        <f t="shared" si="32"/>
        <v>#DIV/0!</v>
      </c>
      <c r="O176" s="52"/>
      <c r="P176" s="95"/>
      <c r="Q176" s="53" t="e">
        <f t="shared" si="33"/>
        <v>#DIV/0!</v>
      </c>
      <c r="R176" s="52"/>
    </row>
    <row r="177" spans="2:18" s="15" customFormat="1" ht="30" customHeight="1">
      <c r="B177" s="29" t="s">
        <v>81</v>
      </c>
      <c r="C177" s="57" t="s">
        <v>23</v>
      </c>
      <c r="D177" s="53"/>
      <c r="E177" s="56"/>
      <c r="F177" s="52">
        <v>106.7</v>
      </c>
      <c r="G177" s="52"/>
      <c r="H177" s="53" t="e">
        <f t="shared" si="30"/>
        <v>#DIV/0!</v>
      </c>
      <c r="I177" s="52"/>
      <c r="J177" s="95"/>
      <c r="K177" s="53" t="e">
        <f t="shared" si="31"/>
        <v>#DIV/0!</v>
      </c>
      <c r="L177" s="54"/>
      <c r="M177" s="95"/>
      <c r="N177" s="53" t="e">
        <f t="shared" si="32"/>
        <v>#DIV/0!</v>
      </c>
      <c r="O177" s="52"/>
      <c r="P177" s="95"/>
      <c r="Q177" s="53" t="e">
        <f t="shared" si="33"/>
        <v>#DIV/0!</v>
      </c>
      <c r="R177" s="52"/>
    </row>
    <row r="178" spans="2:18" ht="22.5" customHeight="1">
      <c r="B178" s="30" t="s">
        <v>82</v>
      </c>
      <c r="C178" s="14" t="s">
        <v>83</v>
      </c>
      <c r="D178" s="50">
        <f>D179+D180+D181+D182+D183+D184+D185+D186+D187+D188+D189+D190+D191+D192+D193+D194</f>
        <v>5067</v>
      </c>
      <c r="E178" s="50">
        <v>50.7</v>
      </c>
      <c r="F178" s="50">
        <v>106.7</v>
      </c>
      <c r="G178" s="50">
        <f t="shared" ref="G178:P178" si="44">G179+G180+G181+G182+G183+G184+G185+G186+G187+G188+G189+G190+G191+G192+G193+G194</f>
        <v>3791</v>
      </c>
      <c r="H178" s="50">
        <f t="shared" si="30"/>
        <v>72.217612182088203</v>
      </c>
      <c r="I178" s="37">
        <v>103.6</v>
      </c>
      <c r="J178" s="94">
        <f t="shared" si="44"/>
        <v>4139</v>
      </c>
      <c r="K178" s="50">
        <f t="shared" si="31"/>
        <v>105.28412341364756</v>
      </c>
      <c r="L178" s="50">
        <v>103.7</v>
      </c>
      <c r="M178" s="94">
        <f t="shared" si="44"/>
        <v>4548</v>
      </c>
      <c r="N178" s="50">
        <f t="shared" si="32"/>
        <v>105.96105488563637</v>
      </c>
      <c r="O178" s="50">
        <v>103.7</v>
      </c>
      <c r="P178" s="94">
        <f t="shared" si="44"/>
        <v>5068</v>
      </c>
      <c r="Q178" s="50">
        <f t="shared" si="33"/>
        <v>107.35413987049719</v>
      </c>
      <c r="R178" s="50">
        <v>103.8</v>
      </c>
    </row>
    <row r="179" spans="2:18" s="15" customFormat="1" ht="22.5" customHeight="1">
      <c r="B179" s="58"/>
      <c r="C179" s="80" t="s">
        <v>161</v>
      </c>
      <c r="D179" s="65">
        <v>226</v>
      </c>
      <c r="E179" s="68">
        <v>33.1</v>
      </c>
      <c r="F179" s="52">
        <v>106.7</v>
      </c>
      <c r="G179" s="65">
        <v>640</v>
      </c>
      <c r="H179" s="53">
        <f t="shared" si="30"/>
        <v>273.34540608876893</v>
      </c>
      <c r="I179" s="52">
        <v>103.6</v>
      </c>
      <c r="J179" s="97">
        <v>719</v>
      </c>
      <c r="K179" s="53">
        <f t="shared" si="31"/>
        <v>108.33534233365478</v>
      </c>
      <c r="L179" s="50">
        <v>103.7</v>
      </c>
      <c r="M179" s="97">
        <v>790</v>
      </c>
      <c r="N179" s="53">
        <f t="shared" si="32"/>
        <v>105.95450930320828</v>
      </c>
      <c r="O179" s="50">
        <v>103.7</v>
      </c>
      <c r="P179" s="99">
        <v>878</v>
      </c>
      <c r="Q179" s="53">
        <f t="shared" si="33"/>
        <v>107.07055925465232</v>
      </c>
      <c r="R179" s="50">
        <v>103.8</v>
      </c>
    </row>
    <row r="180" spans="2:18" s="15" customFormat="1" ht="22.5" customHeight="1">
      <c r="B180" s="58"/>
      <c r="C180" s="80" t="s">
        <v>162</v>
      </c>
      <c r="D180" s="65">
        <v>773</v>
      </c>
      <c r="E180" s="68">
        <v>65.3</v>
      </c>
      <c r="F180" s="52">
        <v>106.7</v>
      </c>
      <c r="G180" s="65">
        <v>1270</v>
      </c>
      <c r="H180" s="53">
        <f t="shared" si="30"/>
        <v>158.58586363114179</v>
      </c>
      <c r="I180" s="52">
        <v>103.6</v>
      </c>
      <c r="J180" s="97">
        <v>1370</v>
      </c>
      <c r="K180" s="53">
        <f t="shared" si="31"/>
        <v>104.02508751015574</v>
      </c>
      <c r="L180" s="50">
        <v>103.7</v>
      </c>
      <c r="M180" s="97">
        <v>1492</v>
      </c>
      <c r="N180" s="53">
        <f t="shared" si="32"/>
        <v>105.01939198558448</v>
      </c>
      <c r="O180" s="50">
        <v>103.7</v>
      </c>
      <c r="P180" s="99">
        <v>1641</v>
      </c>
      <c r="Q180" s="53">
        <f t="shared" si="33"/>
        <v>105.9601109578639</v>
      </c>
      <c r="R180" s="50">
        <v>103.8</v>
      </c>
    </row>
    <row r="181" spans="2:18" s="15" customFormat="1" ht="22.5" customHeight="1">
      <c r="B181" s="58"/>
      <c r="C181" s="80" t="s">
        <v>163</v>
      </c>
      <c r="D181" s="65">
        <v>230</v>
      </c>
      <c r="E181" s="68">
        <v>41.2</v>
      </c>
      <c r="F181" s="52">
        <v>106.7</v>
      </c>
      <c r="G181" s="65">
        <v>500</v>
      </c>
      <c r="H181" s="53">
        <f t="shared" si="30"/>
        <v>209.83716635890548</v>
      </c>
      <c r="I181" s="52">
        <v>103.6</v>
      </c>
      <c r="J181" s="97">
        <v>539</v>
      </c>
      <c r="K181" s="53">
        <f t="shared" si="31"/>
        <v>103.95371263259402</v>
      </c>
      <c r="L181" s="50">
        <v>103.7</v>
      </c>
      <c r="M181" s="97">
        <v>587</v>
      </c>
      <c r="N181" s="53">
        <f t="shared" si="32"/>
        <v>105.01965316678087</v>
      </c>
      <c r="O181" s="50">
        <v>103.7</v>
      </c>
      <c r="P181" s="99">
        <v>646</v>
      </c>
      <c r="Q181" s="53">
        <f t="shared" si="33"/>
        <v>106.02226139246946</v>
      </c>
      <c r="R181" s="50">
        <v>103.8</v>
      </c>
    </row>
    <row r="182" spans="2:18" s="15" customFormat="1" ht="22.5" customHeight="1">
      <c r="B182" s="58"/>
      <c r="C182" s="80" t="s">
        <v>164</v>
      </c>
      <c r="D182" s="65">
        <v>2457</v>
      </c>
      <c r="E182" s="68">
        <v>39.799999999999997</v>
      </c>
      <c r="F182" s="52">
        <v>106.7</v>
      </c>
      <c r="G182" s="65">
        <v>398</v>
      </c>
      <c r="H182" s="53">
        <f t="shared" si="30"/>
        <v>15.635729921444208</v>
      </c>
      <c r="I182" s="52">
        <v>103.6</v>
      </c>
      <c r="J182" s="97">
        <v>433</v>
      </c>
      <c r="K182" s="53">
        <f t="shared" si="31"/>
        <v>104.91221779097997</v>
      </c>
      <c r="L182" s="50">
        <v>103.7</v>
      </c>
      <c r="M182" s="97">
        <v>476</v>
      </c>
      <c r="N182" s="53">
        <f t="shared" si="32"/>
        <v>106.00840495210691</v>
      </c>
      <c r="O182" s="50">
        <v>103.7</v>
      </c>
      <c r="P182" s="99">
        <v>529</v>
      </c>
      <c r="Q182" s="53">
        <f t="shared" si="33"/>
        <v>107.0659477663898</v>
      </c>
      <c r="R182" s="50">
        <v>103.8</v>
      </c>
    </row>
    <row r="183" spans="2:18" s="15" customFormat="1" ht="22.5" customHeight="1">
      <c r="B183" s="58"/>
      <c r="C183" s="80" t="s">
        <v>165</v>
      </c>
      <c r="D183" s="65">
        <v>510</v>
      </c>
      <c r="E183" s="68">
        <v>128.69999999999999</v>
      </c>
      <c r="F183" s="52">
        <v>106.7</v>
      </c>
      <c r="G183" s="65">
        <v>385</v>
      </c>
      <c r="H183" s="53">
        <f t="shared" si="30"/>
        <v>72.866984631690514</v>
      </c>
      <c r="I183" s="52">
        <v>103.6</v>
      </c>
      <c r="J183" s="97">
        <v>419</v>
      </c>
      <c r="K183" s="53">
        <f t="shared" si="31"/>
        <v>104.94808951896705</v>
      </c>
      <c r="L183" s="50">
        <v>103.7</v>
      </c>
      <c r="M183" s="97">
        <v>461</v>
      </c>
      <c r="N183" s="53">
        <f t="shared" si="32"/>
        <v>106.09823177285313</v>
      </c>
      <c r="O183" s="50">
        <v>103.7</v>
      </c>
      <c r="P183" s="99">
        <v>512</v>
      </c>
      <c r="Q183" s="53">
        <f t="shared" si="33"/>
        <v>106.99701996581112</v>
      </c>
      <c r="R183" s="50">
        <v>103.8</v>
      </c>
    </row>
    <row r="184" spans="2:18" s="15" customFormat="1" ht="22.5" customHeight="1">
      <c r="B184" s="58"/>
      <c r="C184" s="80" t="s">
        <v>166</v>
      </c>
      <c r="D184" s="65">
        <v>659</v>
      </c>
      <c r="E184" s="68">
        <v>142.80000000000001</v>
      </c>
      <c r="F184" s="52">
        <v>106.7</v>
      </c>
      <c r="G184" s="65">
        <v>325</v>
      </c>
      <c r="H184" s="53">
        <f t="shared" si="30"/>
        <v>47.603423931193284</v>
      </c>
      <c r="I184" s="52">
        <v>103.6</v>
      </c>
      <c r="J184" s="97">
        <v>354</v>
      </c>
      <c r="K184" s="53">
        <f t="shared" si="31"/>
        <v>105.03671834433646</v>
      </c>
      <c r="L184" s="50">
        <v>103.7</v>
      </c>
      <c r="M184" s="97">
        <v>400</v>
      </c>
      <c r="N184" s="53">
        <f t="shared" si="32"/>
        <v>108.96272929844346</v>
      </c>
      <c r="O184" s="50">
        <v>103.7</v>
      </c>
      <c r="P184" s="99">
        <v>470</v>
      </c>
      <c r="Q184" s="53">
        <f t="shared" si="33"/>
        <v>113.19845857418113</v>
      </c>
      <c r="R184" s="50">
        <v>103.8</v>
      </c>
    </row>
    <row r="185" spans="2:18" s="15" customFormat="1" ht="22.5" customHeight="1">
      <c r="B185" s="58"/>
      <c r="C185" s="80" t="s">
        <v>167</v>
      </c>
      <c r="D185" s="65">
        <v>0</v>
      </c>
      <c r="E185" s="68"/>
      <c r="F185" s="52">
        <v>106.7</v>
      </c>
      <c r="G185" s="65">
        <v>55</v>
      </c>
      <c r="H185" s="53" t="e">
        <f t="shared" si="30"/>
        <v>#DIV/0!</v>
      </c>
      <c r="I185" s="52">
        <v>103.6</v>
      </c>
      <c r="J185" s="97">
        <v>63</v>
      </c>
      <c r="K185" s="53">
        <f t="shared" si="31"/>
        <v>110.45849040063119</v>
      </c>
      <c r="L185" s="50">
        <v>103.7</v>
      </c>
      <c r="M185" s="97">
        <v>72</v>
      </c>
      <c r="N185" s="53">
        <f t="shared" si="32"/>
        <v>110.20801763328281</v>
      </c>
      <c r="O185" s="50">
        <v>103.7</v>
      </c>
      <c r="P185" s="99">
        <v>85</v>
      </c>
      <c r="Q185" s="53">
        <f t="shared" si="33"/>
        <v>113.73367587240421</v>
      </c>
      <c r="R185" s="50">
        <v>103.8</v>
      </c>
    </row>
    <row r="186" spans="2:18" s="15" customFormat="1" ht="22.5" customHeight="1">
      <c r="B186" s="58"/>
      <c r="C186" s="81" t="s">
        <v>168</v>
      </c>
      <c r="D186" s="65">
        <v>160</v>
      </c>
      <c r="E186" s="68">
        <v>195.1</v>
      </c>
      <c r="F186" s="52">
        <v>106.7</v>
      </c>
      <c r="G186" s="65">
        <v>118</v>
      </c>
      <c r="H186" s="53">
        <f t="shared" si="30"/>
        <v>71.187258687258691</v>
      </c>
      <c r="I186" s="52">
        <v>103.6</v>
      </c>
      <c r="J186" s="97">
        <v>130</v>
      </c>
      <c r="K186" s="53">
        <f t="shared" si="31"/>
        <v>106.23866106598238</v>
      </c>
      <c r="L186" s="50">
        <v>103.7</v>
      </c>
      <c r="M186" s="97">
        <v>145</v>
      </c>
      <c r="N186" s="53">
        <f t="shared" si="32"/>
        <v>107.55878644017506</v>
      </c>
      <c r="O186" s="50">
        <v>103.7</v>
      </c>
      <c r="P186" s="99">
        <v>165</v>
      </c>
      <c r="Q186" s="53">
        <f t="shared" si="33"/>
        <v>109.6272672912099</v>
      </c>
      <c r="R186" s="50">
        <v>103.8</v>
      </c>
    </row>
    <row r="187" spans="2:18" s="15" customFormat="1" ht="22.5" customHeight="1">
      <c r="B187" s="58"/>
      <c r="C187" s="71" t="s">
        <v>169</v>
      </c>
      <c r="D187" s="65">
        <v>52</v>
      </c>
      <c r="E187" s="64"/>
      <c r="F187" s="52">
        <v>106.7</v>
      </c>
      <c r="G187" s="65">
        <v>100</v>
      </c>
      <c r="H187" s="53">
        <f t="shared" si="30"/>
        <v>185.62518562518562</v>
      </c>
      <c r="I187" s="52">
        <v>103.6</v>
      </c>
      <c r="J187" s="97">
        <v>112</v>
      </c>
      <c r="K187" s="53">
        <f t="shared" si="31"/>
        <v>108.00385728061718</v>
      </c>
      <c r="L187" s="50">
        <v>103.7</v>
      </c>
      <c r="M187" s="97">
        <v>125</v>
      </c>
      <c r="N187" s="53">
        <f t="shared" si="32"/>
        <v>107.62501722000276</v>
      </c>
      <c r="O187" s="50">
        <v>103.7</v>
      </c>
      <c r="P187" s="99">
        <v>142</v>
      </c>
      <c r="Q187" s="53">
        <f t="shared" si="33"/>
        <v>109.4412331406551</v>
      </c>
      <c r="R187" s="50">
        <v>103.8</v>
      </c>
    </row>
    <row r="188" spans="2:18" s="15" customFormat="1" ht="22.5" hidden="1" customHeight="1">
      <c r="B188" s="58"/>
      <c r="C188" s="57"/>
      <c r="D188" s="72"/>
      <c r="E188" s="64"/>
      <c r="F188" s="52">
        <v>106.7</v>
      </c>
      <c r="G188" s="65"/>
      <c r="H188" s="53" t="e">
        <f t="shared" si="30"/>
        <v>#DIV/0!</v>
      </c>
      <c r="I188" s="52"/>
      <c r="J188" s="95"/>
      <c r="K188" s="53" t="e">
        <f t="shared" si="31"/>
        <v>#DIV/0!</v>
      </c>
      <c r="L188" s="54"/>
      <c r="M188" s="95"/>
      <c r="N188" s="53" t="e">
        <f t="shared" si="32"/>
        <v>#DIV/0!</v>
      </c>
      <c r="O188" s="52"/>
      <c r="P188" s="95"/>
      <c r="Q188" s="53" t="e">
        <f t="shared" si="33"/>
        <v>#DIV/0!</v>
      </c>
      <c r="R188" s="52"/>
    </row>
    <row r="189" spans="2:18" s="15" customFormat="1" ht="22.5" hidden="1" customHeight="1">
      <c r="B189" s="58"/>
      <c r="C189" s="57"/>
      <c r="D189" s="72"/>
      <c r="E189" s="64"/>
      <c r="F189" s="52">
        <v>106.7</v>
      </c>
      <c r="G189" s="65"/>
      <c r="H189" s="53" t="e">
        <f t="shared" si="30"/>
        <v>#DIV/0!</v>
      </c>
      <c r="I189" s="52"/>
      <c r="J189" s="95"/>
      <c r="K189" s="53" t="e">
        <f t="shared" si="31"/>
        <v>#DIV/0!</v>
      </c>
      <c r="L189" s="54"/>
      <c r="M189" s="95"/>
      <c r="N189" s="53" t="e">
        <f t="shared" si="32"/>
        <v>#DIV/0!</v>
      </c>
      <c r="O189" s="52"/>
      <c r="P189" s="95"/>
      <c r="Q189" s="53" t="e">
        <f t="shared" si="33"/>
        <v>#DIV/0!</v>
      </c>
      <c r="R189" s="52"/>
    </row>
    <row r="190" spans="2:18" s="15" customFormat="1" ht="22.5" hidden="1" customHeight="1">
      <c r="B190" s="58"/>
      <c r="C190" s="57"/>
      <c r="D190" s="72"/>
      <c r="E190" s="64"/>
      <c r="F190" s="52">
        <v>106.7</v>
      </c>
      <c r="G190" s="65"/>
      <c r="H190" s="53" t="e">
        <f t="shared" si="30"/>
        <v>#DIV/0!</v>
      </c>
      <c r="I190" s="52"/>
      <c r="J190" s="95"/>
      <c r="K190" s="53" t="e">
        <f t="shared" si="31"/>
        <v>#DIV/0!</v>
      </c>
      <c r="L190" s="54"/>
      <c r="M190" s="95"/>
      <c r="N190" s="53" t="e">
        <f t="shared" si="32"/>
        <v>#DIV/0!</v>
      </c>
      <c r="O190" s="52"/>
      <c r="P190" s="95"/>
      <c r="Q190" s="53" t="e">
        <f t="shared" si="33"/>
        <v>#DIV/0!</v>
      </c>
      <c r="R190" s="52"/>
    </row>
    <row r="191" spans="2:18" s="15" customFormat="1" ht="22.5" hidden="1" customHeight="1">
      <c r="B191" s="58"/>
      <c r="C191" s="57"/>
      <c r="D191" s="72"/>
      <c r="E191" s="64"/>
      <c r="F191" s="52">
        <v>106.7</v>
      </c>
      <c r="G191" s="65"/>
      <c r="H191" s="53" t="e">
        <f t="shared" si="30"/>
        <v>#DIV/0!</v>
      </c>
      <c r="I191" s="52"/>
      <c r="J191" s="95"/>
      <c r="K191" s="53" t="e">
        <f t="shared" si="31"/>
        <v>#DIV/0!</v>
      </c>
      <c r="L191" s="54"/>
      <c r="M191" s="95"/>
      <c r="N191" s="53" t="e">
        <f t="shared" si="32"/>
        <v>#DIV/0!</v>
      </c>
      <c r="O191" s="52"/>
      <c r="P191" s="95"/>
      <c r="Q191" s="53" t="e">
        <f t="shared" si="33"/>
        <v>#DIV/0!</v>
      </c>
      <c r="R191" s="52"/>
    </row>
    <row r="192" spans="2:18" s="15" customFormat="1" ht="22.5" hidden="1" customHeight="1">
      <c r="B192" s="58"/>
      <c r="C192" s="57"/>
      <c r="D192" s="72"/>
      <c r="E192" s="64"/>
      <c r="F192" s="52">
        <v>106.7</v>
      </c>
      <c r="G192" s="65"/>
      <c r="H192" s="53" t="e">
        <f t="shared" si="30"/>
        <v>#DIV/0!</v>
      </c>
      <c r="I192" s="52"/>
      <c r="J192" s="95"/>
      <c r="K192" s="53" t="e">
        <f t="shared" si="31"/>
        <v>#DIV/0!</v>
      </c>
      <c r="L192" s="54"/>
      <c r="M192" s="95"/>
      <c r="N192" s="53" t="e">
        <f t="shared" si="32"/>
        <v>#DIV/0!</v>
      </c>
      <c r="O192" s="52"/>
      <c r="P192" s="95"/>
      <c r="Q192" s="53" t="e">
        <f t="shared" si="33"/>
        <v>#DIV/0!</v>
      </c>
      <c r="R192" s="52"/>
    </row>
    <row r="193" spans="2:18" s="15" customFormat="1" ht="22.5" hidden="1" customHeight="1">
      <c r="B193" s="58"/>
      <c r="C193" s="57"/>
      <c r="D193" s="72"/>
      <c r="E193" s="64"/>
      <c r="F193" s="52">
        <v>106.7</v>
      </c>
      <c r="G193" s="65"/>
      <c r="H193" s="53" t="e">
        <f t="shared" si="30"/>
        <v>#DIV/0!</v>
      </c>
      <c r="I193" s="52"/>
      <c r="J193" s="95"/>
      <c r="K193" s="53" t="e">
        <f t="shared" si="31"/>
        <v>#DIV/0!</v>
      </c>
      <c r="L193" s="54"/>
      <c r="M193" s="95"/>
      <c r="N193" s="53" t="e">
        <f t="shared" si="32"/>
        <v>#DIV/0!</v>
      </c>
      <c r="O193" s="52"/>
      <c r="P193" s="95"/>
      <c r="Q193" s="53" t="e">
        <f t="shared" si="33"/>
        <v>#DIV/0!</v>
      </c>
      <c r="R193" s="52"/>
    </row>
    <row r="194" spans="2:18" s="15" customFormat="1" ht="23.25" hidden="1" customHeight="1">
      <c r="B194" s="58"/>
      <c r="C194" s="57"/>
      <c r="D194" s="72"/>
      <c r="E194" s="64"/>
      <c r="F194" s="52">
        <v>106.7</v>
      </c>
      <c r="G194" s="65"/>
      <c r="H194" s="53" t="e">
        <f t="shared" si="30"/>
        <v>#DIV/0!</v>
      </c>
      <c r="I194" s="52"/>
      <c r="J194" s="95"/>
      <c r="K194" s="53" t="e">
        <f t="shared" si="31"/>
        <v>#DIV/0!</v>
      </c>
      <c r="L194" s="54"/>
      <c r="M194" s="95"/>
      <c r="N194" s="53" t="e">
        <f t="shared" si="32"/>
        <v>#DIV/0!</v>
      </c>
      <c r="O194" s="52"/>
      <c r="P194" s="95"/>
      <c r="Q194" s="53" t="e">
        <f t="shared" si="33"/>
        <v>#DIV/0!</v>
      </c>
      <c r="R194" s="52"/>
    </row>
    <row r="195" spans="2:18" s="15" customFormat="1" ht="30.75" customHeight="1">
      <c r="B195" s="58" t="s">
        <v>84</v>
      </c>
      <c r="C195" s="57" t="s">
        <v>23</v>
      </c>
      <c r="D195" s="72"/>
      <c r="E195" s="64"/>
      <c r="F195" s="52">
        <v>106.7</v>
      </c>
      <c r="G195" s="65"/>
      <c r="H195" s="53" t="e">
        <f t="shared" si="30"/>
        <v>#DIV/0!</v>
      </c>
      <c r="I195" s="52"/>
      <c r="J195" s="95"/>
      <c r="K195" s="53" t="e">
        <f t="shared" si="31"/>
        <v>#DIV/0!</v>
      </c>
      <c r="L195" s="54"/>
      <c r="M195" s="95"/>
      <c r="N195" s="53" t="e">
        <f t="shared" si="32"/>
        <v>#DIV/0!</v>
      </c>
      <c r="O195" s="52"/>
      <c r="P195" s="95"/>
      <c r="Q195" s="53" t="e">
        <f t="shared" si="33"/>
        <v>#DIV/0!</v>
      </c>
      <c r="R195" s="52"/>
    </row>
    <row r="196" spans="2:18" s="15" customFormat="1" ht="47.25" customHeight="1">
      <c r="B196" s="30" t="s">
        <v>85</v>
      </c>
      <c r="C196" s="14" t="s">
        <v>86</v>
      </c>
      <c r="D196" s="50">
        <f>D197+D198+D199+D200+D201+D202+D203+D204+D205+D206+D207+D208+D209+D210</f>
        <v>13335</v>
      </c>
      <c r="E196" s="50">
        <v>2550</v>
      </c>
      <c r="F196" s="50">
        <v>106.7</v>
      </c>
      <c r="G196" s="50">
        <f t="shared" ref="G196:P196" si="45">G197+G198+G199+G200+G201+G202+G203+G204+G205+G206+G207+G208+G209+G210</f>
        <v>1956.5</v>
      </c>
      <c r="H196" s="50">
        <f t="shared" si="30"/>
        <v>14.162081091214951</v>
      </c>
      <c r="I196" s="37">
        <v>103.6</v>
      </c>
      <c r="J196" s="94">
        <f t="shared" si="45"/>
        <v>5000</v>
      </c>
      <c r="K196" s="50">
        <f t="shared" si="31"/>
        <v>246.44011098676839</v>
      </c>
      <c r="L196" s="50">
        <v>103.7</v>
      </c>
      <c r="M196" s="94">
        <f t="shared" si="45"/>
        <v>5500</v>
      </c>
      <c r="N196" s="50">
        <f t="shared" si="32"/>
        <v>106.07521697203472</v>
      </c>
      <c r="O196" s="50">
        <v>103.7</v>
      </c>
      <c r="P196" s="94">
        <f t="shared" si="45"/>
        <v>6200</v>
      </c>
      <c r="Q196" s="50">
        <f t="shared" si="33"/>
        <v>108.60045542126467</v>
      </c>
      <c r="R196" s="50">
        <v>103.8</v>
      </c>
    </row>
    <row r="197" spans="2:18" s="15" customFormat="1" ht="25.5" customHeight="1">
      <c r="B197" s="58"/>
      <c r="C197" s="82" t="s">
        <v>170</v>
      </c>
      <c r="D197" s="65">
        <v>12661</v>
      </c>
      <c r="E197" s="83">
        <v>92.4</v>
      </c>
      <c r="F197" s="52">
        <v>106.7</v>
      </c>
      <c r="G197" s="65">
        <v>1956.5</v>
      </c>
      <c r="H197" s="53">
        <f t="shared" si="30"/>
        <v>14.915990154912832</v>
      </c>
      <c r="I197" s="52">
        <v>103.6</v>
      </c>
      <c r="J197" s="95">
        <v>5000</v>
      </c>
      <c r="K197" s="53">
        <f t="shared" si="31"/>
        <v>246.44011098676839</v>
      </c>
      <c r="L197" s="50">
        <v>103.7</v>
      </c>
      <c r="M197" s="95">
        <v>5500</v>
      </c>
      <c r="N197" s="53">
        <f t="shared" si="32"/>
        <v>106.07521697203472</v>
      </c>
      <c r="O197" s="50">
        <v>103.7</v>
      </c>
      <c r="P197" s="95">
        <v>6200</v>
      </c>
      <c r="Q197" s="53">
        <f t="shared" si="33"/>
        <v>108.60045542126467</v>
      </c>
      <c r="R197" s="50">
        <v>103.8</v>
      </c>
    </row>
    <row r="198" spans="2:18" s="15" customFormat="1" ht="25.5" customHeight="1">
      <c r="B198" s="58"/>
      <c r="C198" s="71" t="s">
        <v>171</v>
      </c>
      <c r="D198" s="65">
        <v>674</v>
      </c>
      <c r="E198" s="68"/>
      <c r="F198" s="52">
        <v>106.7</v>
      </c>
      <c r="G198" s="65"/>
      <c r="H198" s="53">
        <f t="shared" si="30"/>
        <v>0</v>
      </c>
      <c r="I198" s="52">
        <v>103.6</v>
      </c>
      <c r="J198" s="95"/>
      <c r="K198" s="53" t="e">
        <f t="shared" si="31"/>
        <v>#DIV/0!</v>
      </c>
      <c r="L198" s="50">
        <v>103.7</v>
      </c>
      <c r="M198" s="95"/>
      <c r="N198" s="53" t="e">
        <f t="shared" si="32"/>
        <v>#DIV/0!</v>
      </c>
      <c r="O198" s="50">
        <v>103.7</v>
      </c>
      <c r="P198" s="95"/>
      <c r="Q198" s="53" t="e">
        <f t="shared" si="33"/>
        <v>#DIV/0!</v>
      </c>
      <c r="R198" s="50">
        <v>103.8</v>
      </c>
    </row>
    <row r="199" spans="2:18" s="15" customFormat="1" ht="25.5" hidden="1" customHeight="1">
      <c r="B199" s="58"/>
      <c r="C199" s="106"/>
      <c r="D199" s="72"/>
      <c r="E199" s="64"/>
      <c r="F199" s="52">
        <v>106.7</v>
      </c>
      <c r="G199" s="65"/>
      <c r="H199" s="53" t="e">
        <f t="shared" si="30"/>
        <v>#DIV/0!</v>
      </c>
      <c r="I199" s="52">
        <v>103.6</v>
      </c>
      <c r="J199" s="95"/>
      <c r="K199" s="53" t="e">
        <f t="shared" si="31"/>
        <v>#DIV/0!</v>
      </c>
      <c r="L199" s="54">
        <v>103.7</v>
      </c>
      <c r="M199" s="95"/>
      <c r="N199" s="53" t="e">
        <f t="shared" si="32"/>
        <v>#DIV/0!</v>
      </c>
      <c r="O199" s="52">
        <v>103.7</v>
      </c>
      <c r="P199" s="95"/>
      <c r="Q199" s="53" t="e">
        <f t="shared" si="33"/>
        <v>#DIV/0!</v>
      </c>
      <c r="R199" s="52">
        <v>103.7</v>
      </c>
    </row>
    <row r="200" spans="2:18" s="15" customFormat="1" ht="25.5" hidden="1" customHeight="1">
      <c r="B200" s="58"/>
      <c r="C200" s="57"/>
      <c r="D200" s="53"/>
      <c r="E200" s="56"/>
      <c r="F200" s="52">
        <v>106.7</v>
      </c>
      <c r="G200" s="52"/>
      <c r="H200" s="53" t="e">
        <f t="shared" si="30"/>
        <v>#DIV/0!</v>
      </c>
      <c r="I200" s="52"/>
      <c r="J200" s="95"/>
      <c r="K200" s="53" t="e">
        <f t="shared" si="31"/>
        <v>#DIV/0!</v>
      </c>
      <c r="L200" s="54"/>
      <c r="M200" s="95"/>
      <c r="N200" s="53" t="e">
        <f t="shared" si="32"/>
        <v>#DIV/0!</v>
      </c>
      <c r="O200" s="52"/>
      <c r="P200" s="95"/>
      <c r="Q200" s="53" t="e">
        <f t="shared" si="33"/>
        <v>#DIV/0!</v>
      </c>
      <c r="R200" s="52"/>
    </row>
    <row r="201" spans="2:18" s="15" customFormat="1" ht="25.5" hidden="1" customHeight="1">
      <c r="B201" s="58"/>
      <c r="C201" s="57"/>
      <c r="D201" s="53"/>
      <c r="E201" s="56"/>
      <c r="F201" s="52">
        <v>106.7</v>
      </c>
      <c r="G201" s="52"/>
      <c r="H201" s="53" t="e">
        <f t="shared" si="30"/>
        <v>#DIV/0!</v>
      </c>
      <c r="I201" s="52"/>
      <c r="J201" s="95"/>
      <c r="K201" s="53" t="e">
        <f t="shared" si="31"/>
        <v>#DIV/0!</v>
      </c>
      <c r="L201" s="54"/>
      <c r="M201" s="95"/>
      <c r="N201" s="53" t="e">
        <f t="shared" si="32"/>
        <v>#DIV/0!</v>
      </c>
      <c r="O201" s="52"/>
      <c r="P201" s="95"/>
      <c r="Q201" s="53" t="e">
        <f t="shared" si="33"/>
        <v>#DIV/0!</v>
      </c>
      <c r="R201" s="52"/>
    </row>
    <row r="202" spans="2:18" s="15" customFormat="1" ht="25.5" hidden="1" customHeight="1">
      <c r="B202" s="58"/>
      <c r="C202" s="57"/>
      <c r="D202" s="53"/>
      <c r="E202" s="56"/>
      <c r="F202" s="52">
        <v>106.7</v>
      </c>
      <c r="G202" s="52"/>
      <c r="H202" s="53" t="e">
        <f t="shared" si="30"/>
        <v>#DIV/0!</v>
      </c>
      <c r="I202" s="52"/>
      <c r="J202" s="95"/>
      <c r="K202" s="53" t="e">
        <f t="shared" si="31"/>
        <v>#DIV/0!</v>
      </c>
      <c r="L202" s="54"/>
      <c r="M202" s="95"/>
      <c r="N202" s="53" t="e">
        <f t="shared" si="32"/>
        <v>#DIV/0!</v>
      </c>
      <c r="O202" s="52"/>
      <c r="P202" s="95"/>
      <c r="Q202" s="53" t="e">
        <f t="shared" si="33"/>
        <v>#DIV/0!</v>
      </c>
      <c r="R202" s="52"/>
    </row>
    <row r="203" spans="2:18" s="15" customFormat="1" ht="25.5" hidden="1" customHeight="1">
      <c r="B203" s="58"/>
      <c r="C203" s="57"/>
      <c r="D203" s="53"/>
      <c r="E203" s="56"/>
      <c r="F203" s="52">
        <v>106.7</v>
      </c>
      <c r="G203" s="52"/>
      <c r="H203" s="53" t="e">
        <f t="shared" si="30"/>
        <v>#DIV/0!</v>
      </c>
      <c r="I203" s="52"/>
      <c r="J203" s="95"/>
      <c r="K203" s="53" t="e">
        <f t="shared" si="31"/>
        <v>#DIV/0!</v>
      </c>
      <c r="L203" s="54"/>
      <c r="M203" s="95"/>
      <c r="N203" s="53" t="e">
        <f t="shared" si="32"/>
        <v>#DIV/0!</v>
      </c>
      <c r="O203" s="52"/>
      <c r="P203" s="95"/>
      <c r="Q203" s="53" t="e">
        <f t="shared" si="33"/>
        <v>#DIV/0!</v>
      </c>
      <c r="R203" s="52"/>
    </row>
    <row r="204" spans="2:18" s="15" customFormat="1" ht="25.5" hidden="1" customHeight="1">
      <c r="B204" s="58"/>
      <c r="C204" s="57"/>
      <c r="D204" s="53"/>
      <c r="E204" s="56"/>
      <c r="F204" s="52">
        <v>106.7</v>
      </c>
      <c r="G204" s="52"/>
      <c r="H204" s="53" t="e">
        <f t="shared" ref="H204:H239" si="46">G204/D204/I204*10000</f>
        <v>#DIV/0!</v>
      </c>
      <c r="I204" s="52"/>
      <c r="J204" s="95"/>
      <c r="K204" s="53" t="e">
        <f t="shared" ref="K204:K239" si="47">J204/G204/L204*10000</f>
        <v>#DIV/0!</v>
      </c>
      <c r="L204" s="54"/>
      <c r="M204" s="95"/>
      <c r="N204" s="53" t="e">
        <f t="shared" ref="N204:N239" si="48">M204/J204/O204*10000</f>
        <v>#DIV/0!</v>
      </c>
      <c r="O204" s="52"/>
      <c r="P204" s="95"/>
      <c r="Q204" s="53" t="e">
        <f t="shared" ref="Q204:Q239" si="49">P204/M204/R204*10000</f>
        <v>#DIV/0!</v>
      </c>
      <c r="R204" s="52"/>
    </row>
    <row r="205" spans="2:18" s="15" customFormat="1" ht="25.5" hidden="1" customHeight="1">
      <c r="B205" s="58"/>
      <c r="C205" s="57"/>
      <c r="D205" s="53"/>
      <c r="E205" s="56"/>
      <c r="F205" s="52">
        <v>106.7</v>
      </c>
      <c r="G205" s="52"/>
      <c r="H205" s="53" t="e">
        <f t="shared" si="46"/>
        <v>#DIV/0!</v>
      </c>
      <c r="I205" s="52"/>
      <c r="J205" s="95"/>
      <c r="K205" s="53" t="e">
        <f t="shared" si="47"/>
        <v>#DIV/0!</v>
      </c>
      <c r="L205" s="54"/>
      <c r="M205" s="95"/>
      <c r="N205" s="53" t="e">
        <f t="shared" si="48"/>
        <v>#DIV/0!</v>
      </c>
      <c r="O205" s="52"/>
      <c r="P205" s="95"/>
      <c r="Q205" s="53" t="e">
        <f t="shared" si="49"/>
        <v>#DIV/0!</v>
      </c>
      <c r="R205" s="52"/>
    </row>
    <row r="206" spans="2:18" s="15" customFormat="1" ht="25.5" hidden="1" customHeight="1">
      <c r="B206" s="58"/>
      <c r="C206" s="57"/>
      <c r="D206" s="53"/>
      <c r="E206" s="56"/>
      <c r="F206" s="52">
        <v>106.7</v>
      </c>
      <c r="G206" s="52"/>
      <c r="H206" s="53" t="e">
        <f t="shared" si="46"/>
        <v>#DIV/0!</v>
      </c>
      <c r="I206" s="52"/>
      <c r="J206" s="95"/>
      <c r="K206" s="53" t="e">
        <f t="shared" si="47"/>
        <v>#DIV/0!</v>
      </c>
      <c r="L206" s="54"/>
      <c r="M206" s="95"/>
      <c r="N206" s="53" t="e">
        <f t="shared" si="48"/>
        <v>#DIV/0!</v>
      </c>
      <c r="O206" s="52"/>
      <c r="P206" s="95"/>
      <c r="Q206" s="53" t="e">
        <f t="shared" si="49"/>
        <v>#DIV/0!</v>
      </c>
      <c r="R206" s="52"/>
    </row>
    <row r="207" spans="2:18" s="15" customFormat="1" ht="25.5" hidden="1" customHeight="1">
      <c r="B207" s="58"/>
      <c r="C207" s="57"/>
      <c r="D207" s="53"/>
      <c r="E207" s="56"/>
      <c r="F207" s="52">
        <v>106.7</v>
      </c>
      <c r="G207" s="52"/>
      <c r="H207" s="53" t="e">
        <f t="shared" si="46"/>
        <v>#DIV/0!</v>
      </c>
      <c r="I207" s="52"/>
      <c r="J207" s="95"/>
      <c r="K207" s="53" t="e">
        <f t="shared" si="47"/>
        <v>#DIV/0!</v>
      </c>
      <c r="L207" s="54"/>
      <c r="M207" s="95"/>
      <c r="N207" s="53" t="e">
        <f t="shared" si="48"/>
        <v>#DIV/0!</v>
      </c>
      <c r="O207" s="52"/>
      <c r="P207" s="95"/>
      <c r="Q207" s="53" t="e">
        <f t="shared" si="49"/>
        <v>#DIV/0!</v>
      </c>
      <c r="R207" s="52"/>
    </row>
    <row r="208" spans="2:18" s="15" customFormat="1" ht="25.5" hidden="1" customHeight="1">
      <c r="B208" s="58"/>
      <c r="C208" s="57"/>
      <c r="D208" s="53"/>
      <c r="E208" s="56"/>
      <c r="F208" s="52">
        <v>106.7</v>
      </c>
      <c r="G208" s="52"/>
      <c r="H208" s="53" t="e">
        <f t="shared" si="46"/>
        <v>#DIV/0!</v>
      </c>
      <c r="I208" s="52"/>
      <c r="J208" s="95"/>
      <c r="K208" s="53" t="e">
        <f t="shared" si="47"/>
        <v>#DIV/0!</v>
      </c>
      <c r="L208" s="54"/>
      <c r="M208" s="95"/>
      <c r="N208" s="53" t="e">
        <f t="shared" si="48"/>
        <v>#DIV/0!</v>
      </c>
      <c r="O208" s="52"/>
      <c r="P208" s="95"/>
      <c r="Q208" s="53" t="e">
        <f t="shared" si="49"/>
        <v>#DIV/0!</v>
      </c>
      <c r="R208" s="52"/>
    </row>
    <row r="209" spans="2:18" s="15" customFormat="1" ht="25.5" hidden="1" customHeight="1">
      <c r="B209" s="58"/>
      <c r="C209" s="57"/>
      <c r="D209" s="53"/>
      <c r="E209" s="56"/>
      <c r="F209" s="52">
        <v>106.7</v>
      </c>
      <c r="G209" s="52"/>
      <c r="H209" s="53" t="e">
        <f t="shared" si="46"/>
        <v>#DIV/0!</v>
      </c>
      <c r="I209" s="52"/>
      <c r="J209" s="95"/>
      <c r="K209" s="53" t="e">
        <f t="shared" si="47"/>
        <v>#DIV/0!</v>
      </c>
      <c r="L209" s="54"/>
      <c r="M209" s="95"/>
      <c r="N209" s="53" t="e">
        <f t="shared" si="48"/>
        <v>#DIV/0!</v>
      </c>
      <c r="O209" s="52"/>
      <c r="P209" s="95"/>
      <c r="Q209" s="53" t="e">
        <f t="shared" si="49"/>
        <v>#DIV/0!</v>
      </c>
      <c r="R209" s="52"/>
    </row>
    <row r="210" spans="2:18" s="15" customFormat="1" ht="25.5" hidden="1" customHeight="1">
      <c r="B210" s="58"/>
      <c r="C210" s="57"/>
      <c r="D210" s="53"/>
      <c r="E210" s="56"/>
      <c r="F210" s="52">
        <v>106.7</v>
      </c>
      <c r="G210" s="52"/>
      <c r="H210" s="53" t="e">
        <f t="shared" si="46"/>
        <v>#DIV/0!</v>
      </c>
      <c r="I210" s="52"/>
      <c r="J210" s="95"/>
      <c r="K210" s="53" t="e">
        <f t="shared" si="47"/>
        <v>#DIV/0!</v>
      </c>
      <c r="L210" s="54"/>
      <c r="M210" s="95"/>
      <c r="N210" s="53" t="e">
        <f t="shared" si="48"/>
        <v>#DIV/0!</v>
      </c>
      <c r="O210" s="52"/>
      <c r="P210" s="95"/>
      <c r="Q210" s="53" t="e">
        <f t="shared" si="49"/>
        <v>#DIV/0!</v>
      </c>
      <c r="R210" s="52"/>
    </row>
    <row r="211" spans="2:18" s="15" customFormat="1" ht="33" customHeight="1">
      <c r="B211" s="58" t="s">
        <v>87</v>
      </c>
      <c r="C211" s="57" t="s">
        <v>23</v>
      </c>
      <c r="D211" s="53"/>
      <c r="E211" s="56"/>
      <c r="F211" s="52">
        <v>106.7</v>
      </c>
      <c r="G211" s="52"/>
      <c r="H211" s="53" t="e">
        <f t="shared" si="46"/>
        <v>#DIV/0!</v>
      </c>
      <c r="I211" s="52"/>
      <c r="J211" s="95"/>
      <c r="K211" s="53" t="e">
        <f t="shared" si="47"/>
        <v>#DIV/0!</v>
      </c>
      <c r="L211" s="54"/>
      <c r="M211" s="95"/>
      <c r="N211" s="53" t="e">
        <f t="shared" si="48"/>
        <v>#DIV/0!</v>
      </c>
      <c r="O211" s="52"/>
      <c r="P211" s="95"/>
      <c r="Q211" s="53" t="e">
        <f t="shared" si="49"/>
        <v>#DIV/0!</v>
      </c>
      <c r="R211" s="52"/>
    </row>
    <row r="212" spans="2:18" s="15" customFormat="1" ht="48.75" customHeight="1">
      <c r="B212" s="30" t="s">
        <v>88</v>
      </c>
      <c r="C212" s="14" t="s">
        <v>89</v>
      </c>
      <c r="D212" s="50">
        <f>D213+D219</f>
        <v>1113</v>
      </c>
      <c r="E212" s="50">
        <v>134.6</v>
      </c>
      <c r="F212" s="50">
        <v>106.7</v>
      </c>
      <c r="G212" s="50">
        <f t="shared" ref="G212:P212" si="50">G213+G219</f>
        <v>400</v>
      </c>
      <c r="H212" s="50">
        <f t="shared" si="46"/>
        <v>34.690061644239542</v>
      </c>
      <c r="I212" s="37">
        <v>103.6</v>
      </c>
      <c r="J212" s="94">
        <f t="shared" si="50"/>
        <v>430</v>
      </c>
      <c r="K212" s="50">
        <f t="shared" si="47"/>
        <v>103.66441658630664</v>
      </c>
      <c r="L212" s="50">
        <v>103.7</v>
      </c>
      <c r="M212" s="94">
        <f t="shared" si="50"/>
        <v>470</v>
      </c>
      <c r="N212" s="50">
        <f t="shared" si="48"/>
        <v>105.40243546904082</v>
      </c>
      <c r="O212" s="50">
        <v>103.7</v>
      </c>
      <c r="P212" s="94">
        <f t="shared" si="50"/>
        <v>520</v>
      </c>
      <c r="Q212" s="50">
        <f t="shared" si="49"/>
        <v>106.58795556102162</v>
      </c>
      <c r="R212" s="50">
        <v>103.8</v>
      </c>
    </row>
    <row r="213" spans="2:18" s="15" customFormat="1" ht="45.75" customHeight="1">
      <c r="B213" s="58"/>
      <c r="C213" s="57" t="s">
        <v>90</v>
      </c>
      <c r="D213" s="53">
        <f t="shared" ref="D213" si="51">D214+D215+D216+D217+D218</f>
        <v>1113</v>
      </c>
      <c r="E213" s="53">
        <v>134.6</v>
      </c>
      <c r="F213" s="53">
        <v>106.7</v>
      </c>
      <c r="G213" s="53">
        <v>400</v>
      </c>
      <c r="H213" s="53">
        <f t="shared" si="46"/>
        <v>34.690061644239542</v>
      </c>
      <c r="I213" s="52">
        <v>103.6</v>
      </c>
      <c r="J213" s="94">
        <v>430</v>
      </c>
      <c r="K213" s="53">
        <f t="shared" si="47"/>
        <v>103.66441658630664</v>
      </c>
      <c r="L213" s="50">
        <v>103.7</v>
      </c>
      <c r="M213" s="94">
        <f t="shared" ref="M213:P213" si="52">M214+M215+M216+M217+M218</f>
        <v>470</v>
      </c>
      <c r="N213" s="53">
        <f t="shared" si="48"/>
        <v>105.40243546904082</v>
      </c>
      <c r="O213" s="50">
        <v>103.7</v>
      </c>
      <c r="P213" s="94">
        <f t="shared" si="52"/>
        <v>520</v>
      </c>
      <c r="Q213" s="53">
        <f t="shared" si="49"/>
        <v>106.58795556102162</v>
      </c>
      <c r="R213" s="50">
        <v>103.8</v>
      </c>
    </row>
    <row r="214" spans="2:18" s="15" customFormat="1" ht="30.75" customHeight="1">
      <c r="B214" s="58"/>
      <c r="C214" s="71" t="s">
        <v>90</v>
      </c>
      <c r="D214" s="72">
        <v>1113</v>
      </c>
      <c r="E214" s="84">
        <v>134.6</v>
      </c>
      <c r="F214" s="52">
        <v>106.7</v>
      </c>
      <c r="G214" s="72">
        <v>400</v>
      </c>
      <c r="H214" s="53">
        <f t="shared" si="46"/>
        <v>34.690061644239542</v>
      </c>
      <c r="I214" s="52">
        <v>103.6</v>
      </c>
      <c r="J214" s="95">
        <v>430</v>
      </c>
      <c r="K214" s="53">
        <f t="shared" si="47"/>
        <v>103.66441658630664</v>
      </c>
      <c r="L214" s="50">
        <v>103.7</v>
      </c>
      <c r="M214" s="95">
        <v>470</v>
      </c>
      <c r="N214" s="53">
        <f t="shared" si="48"/>
        <v>105.40243546904082</v>
      </c>
      <c r="O214" s="50">
        <v>103.7</v>
      </c>
      <c r="P214" s="95">
        <v>520</v>
      </c>
      <c r="Q214" s="53">
        <f t="shared" si="49"/>
        <v>106.58795556102162</v>
      </c>
      <c r="R214" s="50">
        <v>103.8</v>
      </c>
    </row>
    <row r="215" spans="2:18" s="15" customFormat="1" ht="30.75" hidden="1" customHeight="1">
      <c r="B215" s="58"/>
      <c r="C215" s="57"/>
      <c r="D215" s="72"/>
      <c r="E215" s="64"/>
      <c r="F215" s="52">
        <v>106.7</v>
      </c>
      <c r="G215" s="65"/>
      <c r="H215" s="53" t="e">
        <f t="shared" si="46"/>
        <v>#DIV/0!</v>
      </c>
      <c r="I215" s="52"/>
      <c r="J215" s="95"/>
      <c r="K215" s="53" t="e">
        <f t="shared" si="47"/>
        <v>#DIV/0!</v>
      </c>
      <c r="L215" s="54"/>
      <c r="M215" s="95"/>
      <c r="N215" s="53" t="e">
        <f t="shared" si="48"/>
        <v>#DIV/0!</v>
      </c>
      <c r="O215" s="52"/>
      <c r="P215" s="95"/>
      <c r="Q215" s="53" t="e">
        <f t="shared" si="49"/>
        <v>#DIV/0!</v>
      </c>
      <c r="R215" s="52"/>
    </row>
    <row r="216" spans="2:18" s="15" customFormat="1" ht="30.75" hidden="1" customHeight="1">
      <c r="B216" s="58"/>
      <c r="C216" s="57"/>
      <c r="D216" s="72"/>
      <c r="E216" s="64"/>
      <c r="F216" s="52">
        <v>106.7</v>
      </c>
      <c r="G216" s="65"/>
      <c r="H216" s="53" t="e">
        <f t="shared" si="46"/>
        <v>#DIV/0!</v>
      </c>
      <c r="I216" s="52"/>
      <c r="J216" s="95"/>
      <c r="K216" s="53" t="e">
        <f t="shared" si="47"/>
        <v>#DIV/0!</v>
      </c>
      <c r="L216" s="54"/>
      <c r="M216" s="95"/>
      <c r="N216" s="53" t="e">
        <f t="shared" si="48"/>
        <v>#DIV/0!</v>
      </c>
      <c r="O216" s="52"/>
      <c r="P216" s="95"/>
      <c r="Q216" s="53" t="e">
        <f t="shared" si="49"/>
        <v>#DIV/0!</v>
      </c>
      <c r="R216" s="52"/>
    </row>
    <row r="217" spans="2:18" s="15" customFormat="1" ht="30.75" hidden="1" customHeight="1">
      <c r="B217" s="58"/>
      <c r="C217" s="57"/>
      <c r="D217" s="72"/>
      <c r="E217" s="64"/>
      <c r="F217" s="52">
        <v>106.7</v>
      </c>
      <c r="G217" s="65"/>
      <c r="H217" s="53" t="e">
        <f t="shared" si="46"/>
        <v>#DIV/0!</v>
      </c>
      <c r="I217" s="52"/>
      <c r="J217" s="95"/>
      <c r="K217" s="53" t="e">
        <f t="shared" si="47"/>
        <v>#DIV/0!</v>
      </c>
      <c r="L217" s="54"/>
      <c r="M217" s="95"/>
      <c r="N217" s="53" t="e">
        <f t="shared" si="48"/>
        <v>#DIV/0!</v>
      </c>
      <c r="O217" s="52"/>
      <c r="P217" s="95"/>
      <c r="Q217" s="53" t="e">
        <f t="shared" si="49"/>
        <v>#DIV/0!</v>
      </c>
      <c r="R217" s="52"/>
    </row>
    <row r="218" spans="2:18" s="15" customFormat="1" ht="33" hidden="1" customHeight="1">
      <c r="B218" s="58"/>
      <c r="C218" s="57"/>
      <c r="D218" s="72"/>
      <c r="E218" s="64"/>
      <c r="F218" s="52">
        <v>106.7</v>
      </c>
      <c r="G218" s="65"/>
      <c r="H218" s="53" t="e">
        <f t="shared" si="46"/>
        <v>#DIV/0!</v>
      </c>
      <c r="I218" s="52"/>
      <c r="J218" s="95"/>
      <c r="K218" s="53" t="e">
        <f t="shared" si="47"/>
        <v>#DIV/0!</v>
      </c>
      <c r="L218" s="54"/>
      <c r="M218" s="95"/>
      <c r="N218" s="53" t="e">
        <f t="shared" si="48"/>
        <v>#DIV/0!</v>
      </c>
      <c r="O218" s="52"/>
      <c r="P218" s="95"/>
      <c r="Q218" s="53" t="e">
        <f t="shared" si="49"/>
        <v>#DIV/0!</v>
      </c>
      <c r="R218" s="52"/>
    </row>
    <row r="219" spans="2:18" s="15" customFormat="1" ht="33" hidden="1" customHeight="1">
      <c r="B219" s="58"/>
      <c r="C219" s="57" t="s">
        <v>91</v>
      </c>
      <c r="D219" s="72"/>
      <c r="E219" s="64"/>
      <c r="F219" s="52">
        <v>106.7</v>
      </c>
      <c r="G219" s="65"/>
      <c r="H219" s="53" t="e">
        <f t="shared" si="46"/>
        <v>#DIV/0!</v>
      </c>
      <c r="I219" s="52"/>
      <c r="J219" s="94">
        <f t="shared" ref="J219:P219" si="53">J220+J221+J222+J223+J224</f>
        <v>0</v>
      </c>
      <c r="K219" s="53" t="e">
        <f t="shared" si="47"/>
        <v>#DIV/0!</v>
      </c>
      <c r="L219" s="54"/>
      <c r="M219" s="94">
        <f t="shared" si="53"/>
        <v>0</v>
      </c>
      <c r="N219" s="53" t="e">
        <f t="shared" si="48"/>
        <v>#DIV/0!</v>
      </c>
      <c r="O219" s="52"/>
      <c r="P219" s="94">
        <f t="shared" si="53"/>
        <v>0</v>
      </c>
      <c r="Q219" s="53" t="e">
        <f t="shared" si="49"/>
        <v>#DIV/0!</v>
      </c>
      <c r="R219" s="52"/>
    </row>
    <row r="220" spans="2:18" s="15" customFormat="1" ht="33" hidden="1" customHeight="1">
      <c r="B220" s="58"/>
      <c r="C220" s="57"/>
      <c r="D220" s="72">
        <f>D221+D222+D223+D224+D225</f>
        <v>0</v>
      </c>
      <c r="E220" s="84"/>
      <c r="F220" s="52">
        <v>106.7</v>
      </c>
      <c r="G220" s="72">
        <f t="shared" ref="G220" si="54">G221+G222+G223+G224+G225</f>
        <v>0</v>
      </c>
      <c r="H220" s="53" t="e">
        <f t="shared" si="46"/>
        <v>#DIV/0!</v>
      </c>
      <c r="I220" s="52"/>
      <c r="J220" s="95"/>
      <c r="K220" s="53" t="e">
        <f t="shared" si="47"/>
        <v>#DIV/0!</v>
      </c>
      <c r="L220" s="54"/>
      <c r="M220" s="95"/>
      <c r="N220" s="53" t="e">
        <f t="shared" si="48"/>
        <v>#DIV/0!</v>
      </c>
      <c r="O220" s="52"/>
      <c r="P220" s="95"/>
      <c r="Q220" s="53" t="e">
        <f t="shared" si="49"/>
        <v>#DIV/0!</v>
      </c>
      <c r="R220" s="52"/>
    </row>
    <row r="221" spans="2:18" s="15" customFormat="1" ht="33" hidden="1" customHeight="1">
      <c r="B221" s="58"/>
      <c r="C221" s="57"/>
      <c r="D221" s="53"/>
      <c r="E221" s="56"/>
      <c r="F221" s="53">
        <v>106.7</v>
      </c>
      <c r="G221" s="52"/>
      <c r="H221" s="53" t="e">
        <f t="shared" si="46"/>
        <v>#DIV/0!</v>
      </c>
      <c r="I221" s="52"/>
      <c r="J221" s="95"/>
      <c r="K221" s="53" t="e">
        <f t="shared" si="47"/>
        <v>#DIV/0!</v>
      </c>
      <c r="L221" s="54"/>
      <c r="M221" s="95"/>
      <c r="N221" s="53" t="e">
        <f t="shared" si="48"/>
        <v>#DIV/0!</v>
      </c>
      <c r="O221" s="52"/>
      <c r="P221" s="95"/>
      <c r="Q221" s="53" t="e">
        <f t="shared" si="49"/>
        <v>#DIV/0!</v>
      </c>
      <c r="R221" s="52"/>
    </row>
    <row r="222" spans="2:18" s="15" customFormat="1" ht="33" hidden="1" customHeight="1">
      <c r="B222" s="58"/>
      <c r="C222" s="57"/>
      <c r="D222" s="53"/>
      <c r="E222" s="56"/>
      <c r="F222" s="53">
        <v>106.7</v>
      </c>
      <c r="G222" s="52"/>
      <c r="H222" s="53" t="e">
        <f t="shared" si="46"/>
        <v>#DIV/0!</v>
      </c>
      <c r="I222" s="52"/>
      <c r="J222" s="95"/>
      <c r="K222" s="53" t="e">
        <f t="shared" si="47"/>
        <v>#DIV/0!</v>
      </c>
      <c r="L222" s="54"/>
      <c r="M222" s="95"/>
      <c r="N222" s="53" t="e">
        <f t="shared" si="48"/>
        <v>#DIV/0!</v>
      </c>
      <c r="O222" s="52"/>
      <c r="P222" s="95"/>
      <c r="Q222" s="53" t="e">
        <f t="shared" si="49"/>
        <v>#DIV/0!</v>
      </c>
      <c r="R222" s="52"/>
    </row>
    <row r="223" spans="2:18" s="15" customFormat="1" ht="33" hidden="1" customHeight="1">
      <c r="B223" s="58"/>
      <c r="C223" s="57"/>
      <c r="D223" s="53"/>
      <c r="E223" s="56"/>
      <c r="F223" s="53">
        <v>106.7</v>
      </c>
      <c r="G223" s="52"/>
      <c r="H223" s="53" t="e">
        <f t="shared" si="46"/>
        <v>#DIV/0!</v>
      </c>
      <c r="I223" s="52"/>
      <c r="J223" s="95"/>
      <c r="K223" s="53" t="e">
        <f t="shared" si="47"/>
        <v>#DIV/0!</v>
      </c>
      <c r="L223" s="54"/>
      <c r="M223" s="95"/>
      <c r="N223" s="53" t="e">
        <f t="shared" si="48"/>
        <v>#DIV/0!</v>
      </c>
      <c r="O223" s="52"/>
      <c r="P223" s="95"/>
      <c r="Q223" s="53" t="e">
        <f t="shared" si="49"/>
        <v>#DIV/0!</v>
      </c>
      <c r="R223" s="52"/>
    </row>
    <row r="224" spans="2:18" s="15" customFormat="1" ht="33" hidden="1" customHeight="1">
      <c r="B224" s="58"/>
      <c r="C224" s="57"/>
      <c r="D224" s="53"/>
      <c r="E224" s="56"/>
      <c r="F224" s="53">
        <v>106.7</v>
      </c>
      <c r="G224" s="52"/>
      <c r="H224" s="53" t="e">
        <f t="shared" si="46"/>
        <v>#DIV/0!</v>
      </c>
      <c r="I224" s="52"/>
      <c r="J224" s="95"/>
      <c r="K224" s="53" t="e">
        <f t="shared" si="47"/>
        <v>#DIV/0!</v>
      </c>
      <c r="L224" s="54"/>
      <c r="M224" s="95"/>
      <c r="N224" s="53" t="e">
        <f t="shared" si="48"/>
        <v>#DIV/0!</v>
      </c>
      <c r="O224" s="52"/>
      <c r="P224" s="95"/>
      <c r="Q224" s="53" t="e">
        <f t="shared" si="49"/>
        <v>#DIV/0!</v>
      </c>
      <c r="R224" s="52"/>
    </row>
    <row r="225" spans="2:18" s="15" customFormat="1" ht="33" customHeight="1">
      <c r="B225" s="58" t="s">
        <v>92</v>
      </c>
      <c r="C225" s="57" t="s">
        <v>23</v>
      </c>
      <c r="D225" s="53"/>
      <c r="E225" s="56"/>
      <c r="F225" s="53">
        <v>106.7</v>
      </c>
      <c r="G225" s="52"/>
      <c r="H225" s="53" t="e">
        <f t="shared" si="46"/>
        <v>#DIV/0!</v>
      </c>
      <c r="I225" s="52"/>
      <c r="J225" s="95"/>
      <c r="K225" s="53" t="e">
        <f t="shared" si="47"/>
        <v>#DIV/0!</v>
      </c>
      <c r="L225" s="54"/>
      <c r="M225" s="95"/>
      <c r="N225" s="53" t="e">
        <f t="shared" si="48"/>
        <v>#DIV/0!</v>
      </c>
      <c r="O225" s="52"/>
      <c r="P225" s="95"/>
      <c r="Q225" s="53" t="e">
        <f t="shared" si="49"/>
        <v>#DIV/0!</v>
      </c>
      <c r="R225" s="52"/>
    </row>
    <row r="226" spans="2:18" ht="115.5" customHeight="1">
      <c r="B226" s="30" t="s">
        <v>93</v>
      </c>
      <c r="C226" s="32" t="s">
        <v>94</v>
      </c>
      <c r="D226" s="50">
        <f>D227+D228+D229+D230</f>
        <v>299</v>
      </c>
      <c r="E226" s="50"/>
      <c r="F226" s="50">
        <v>106.7</v>
      </c>
      <c r="G226" s="50">
        <f>G227+G228+G229+G230</f>
        <v>126</v>
      </c>
      <c r="H226" s="50">
        <f t="shared" si="46"/>
        <v>40.676127632649376</v>
      </c>
      <c r="I226" s="37">
        <v>103.6</v>
      </c>
      <c r="J226" s="94">
        <f>J227+J228+J229+J230</f>
        <v>150</v>
      </c>
      <c r="K226" s="50">
        <f t="shared" si="47"/>
        <v>114.80001836800294</v>
      </c>
      <c r="L226" s="50">
        <v>103.7</v>
      </c>
      <c r="M226" s="94">
        <f>M227+M228+M229+M230</f>
        <v>180</v>
      </c>
      <c r="N226" s="50">
        <f t="shared" si="48"/>
        <v>115.71841851494695</v>
      </c>
      <c r="O226" s="50">
        <v>103.7</v>
      </c>
      <c r="P226" s="94">
        <f>P227+P228+P229+P230</f>
        <v>220</v>
      </c>
      <c r="Q226" s="50">
        <f t="shared" si="49"/>
        <v>117.7478056090773</v>
      </c>
      <c r="R226" s="50">
        <v>103.8</v>
      </c>
    </row>
    <row r="227" spans="2:18" s="45" customFormat="1" ht="33.75" customHeight="1">
      <c r="B227" s="47"/>
      <c r="C227" s="85" t="s">
        <v>172</v>
      </c>
      <c r="D227" s="72">
        <v>299</v>
      </c>
      <c r="E227" s="77"/>
      <c r="F227" s="77">
        <v>104.6</v>
      </c>
      <c r="G227" s="72">
        <v>126</v>
      </c>
      <c r="H227" s="53">
        <f t="shared" si="46"/>
        <v>40.676127632649376</v>
      </c>
      <c r="I227" s="52">
        <v>103.6</v>
      </c>
      <c r="J227" s="94">
        <v>150</v>
      </c>
      <c r="K227" s="53">
        <f t="shared" si="47"/>
        <v>114.80001836800294</v>
      </c>
      <c r="L227" s="50">
        <v>103.7</v>
      </c>
      <c r="M227" s="94">
        <v>180</v>
      </c>
      <c r="N227" s="53">
        <f t="shared" si="48"/>
        <v>115.71841851494695</v>
      </c>
      <c r="O227" s="50">
        <v>103.7</v>
      </c>
      <c r="P227" s="94">
        <v>220</v>
      </c>
      <c r="Q227" s="53">
        <f t="shared" si="49"/>
        <v>117.7478056090773</v>
      </c>
      <c r="R227" s="50">
        <v>103.8</v>
      </c>
    </row>
    <row r="228" spans="2:18" s="45" customFormat="1" ht="33.75" hidden="1" customHeight="1">
      <c r="B228" s="47"/>
      <c r="C228" s="48"/>
      <c r="D228" s="38"/>
      <c r="E228" s="38"/>
      <c r="F228" s="38">
        <v>106.7</v>
      </c>
      <c r="G228" s="38"/>
      <c r="H228" s="53" t="e">
        <f t="shared" si="46"/>
        <v>#DIV/0!</v>
      </c>
      <c r="I228" s="52"/>
      <c r="J228" s="94"/>
      <c r="K228" s="53" t="e">
        <f t="shared" si="47"/>
        <v>#DIV/0!</v>
      </c>
      <c r="L228" s="54"/>
      <c r="M228" s="94"/>
      <c r="N228" s="53" t="e">
        <f t="shared" si="48"/>
        <v>#DIV/0!</v>
      </c>
      <c r="O228" s="52"/>
      <c r="P228" s="94"/>
      <c r="Q228" s="53" t="e">
        <f t="shared" si="49"/>
        <v>#DIV/0!</v>
      </c>
      <c r="R228" s="52"/>
    </row>
    <row r="229" spans="2:18" s="45" customFormat="1" ht="33.75" hidden="1" customHeight="1">
      <c r="B229" s="47"/>
      <c r="C229" s="48"/>
      <c r="D229" s="38"/>
      <c r="E229" s="38"/>
      <c r="F229" s="38">
        <v>106.7</v>
      </c>
      <c r="G229" s="38"/>
      <c r="H229" s="53" t="e">
        <f t="shared" si="46"/>
        <v>#DIV/0!</v>
      </c>
      <c r="I229" s="52"/>
      <c r="J229" s="94"/>
      <c r="K229" s="53" t="e">
        <f t="shared" si="47"/>
        <v>#DIV/0!</v>
      </c>
      <c r="L229" s="54"/>
      <c r="M229" s="94"/>
      <c r="N229" s="53" t="e">
        <f t="shared" si="48"/>
        <v>#DIV/0!</v>
      </c>
      <c r="O229" s="52"/>
      <c r="P229" s="94"/>
      <c r="Q229" s="53" t="e">
        <f t="shared" si="49"/>
        <v>#DIV/0!</v>
      </c>
      <c r="R229" s="52"/>
    </row>
    <row r="230" spans="2:18" s="15" customFormat="1" ht="27.75" hidden="1" customHeight="1">
      <c r="B230" s="58"/>
      <c r="C230" s="33"/>
      <c r="D230" s="53"/>
      <c r="E230" s="56"/>
      <c r="F230" s="38">
        <v>106.7</v>
      </c>
      <c r="G230" s="52"/>
      <c r="H230" s="53" t="e">
        <f t="shared" si="46"/>
        <v>#DIV/0!</v>
      </c>
      <c r="I230" s="52"/>
      <c r="J230" s="95"/>
      <c r="K230" s="53" t="e">
        <f t="shared" si="47"/>
        <v>#DIV/0!</v>
      </c>
      <c r="L230" s="54"/>
      <c r="M230" s="95"/>
      <c r="N230" s="53" t="e">
        <f t="shared" si="48"/>
        <v>#DIV/0!</v>
      </c>
      <c r="O230" s="52"/>
      <c r="P230" s="95"/>
      <c r="Q230" s="53" t="e">
        <f t="shared" si="49"/>
        <v>#DIV/0!</v>
      </c>
      <c r="R230" s="52"/>
    </row>
    <row r="231" spans="2:18" s="15" customFormat="1" ht="27.75" customHeight="1">
      <c r="B231" s="58" t="s">
        <v>95</v>
      </c>
      <c r="C231" s="57" t="s">
        <v>23</v>
      </c>
      <c r="D231" s="53"/>
      <c r="E231" s="56"/>
      <c r="F231" s="38">
        <v>106.7</v>
      </c>
      <c r="G231" s="52"/>
      <c r="H231" s="53" t="e">
        <f t="shared" si="46"/>
        <v>#DIV/0!</v>
      </c>
      <c r="I231" s="52"/>
      <c r="J231" s="95"/>
      <c r="K231" s="53" t="e">
        <f t="shared" si="47"/>
        <v>#DIV/0!</v>
      </c>
      <c r="L231" s="54"/>
      <c r="M231" s="95"/>
      <c r="N231" s="53" t="e">
        <f t="shared" si="48"/>
        <v>#DIV/0!</v>
      </c>
      <c r="O231" s="52"/>
      <c r="P231" s="95"/>
      <c r="Q231" s="53" t="e">
        <f t="shared" si="49"/>
        <v>#DIV/0!</v>
      </c>
      <c r="R231" s="52"/>
    </row>
    <row r="232" spans="2:18" ht="18.75" customHeight="1">
      <c r="B232" s="118" t="s">
        <v>1</v>
      </c>
      <c r="C232" s="12" t="s">
        <v>2</v>
      </c>
      <c r="D232" s="51"/>
      <c r="E232" s="9"/>
      <c r="F232" s="38">
        <v>106.7</v>
      </c>
      <c r="G232" s="61"/>
      <c r="H232" s="53" t="e">
        <f t="shared" si="46"/>
        <v>#DIV/0!</v>
      </c>
      <c r="I232" s="52"/>
      <c r="J232" s="95"/>
      <c r="K232" s="53" t="e">
        <f t="shared" si="47"/>
        <v>#DIV/0!</v>
      </c>
      <c r="L232" s="54"/>
      <c r="M232" s="95"/>
      <c r="N232" s="53" t="e">
        <f t="shared" si="48"/>
        <v>#DIV/0!</v>
      </c>
      <c r="O232" s="52"/>
      <c r="P232" s="95"/>
      <c r="Q232" s="53" t="e">
        <f t="shared" si="49"/>
        <v>#DIV/0!</v>
      </c>
      <c r="R232" s="52"/>
    </row>
    <row r="233" spans="2:18" ht="58.5" customHeight="1">
      <c r="B233" s="118"/>
      <c r="C233" s="18" t="s">
        <v>28</v>
      </c>
      <c r="D233" s="51">
        <f>D234+D235+D237+D238+D239</f>
        <v>113059</v>
      </c>
      <c r="E233" s="51">
        <v>132.9</v>
      </c>
      <c r="F233" s="52">
        <v>106.7</v>
      </c>
      <c r="G233" s="51">
        <f t="shared" ref="G233:P233" si="55">G234+G235+G237+G238+G239</f>
        <v>130868</v>
      </c>
      <c r="H233" s="53">
        <f t="shared" si="46"/>
        <v>111.72968389996669</v>
      </c>
      <c r="I233" s="52">
        <v>103.6</v>
      </c>
      <c r="J233" s="94">
        <f t="shared" si="55"/>
        <v>142495.6</v>
      </c>
      <c r="K233" s="53">
        <f t="shared" si="47"/>
        <v>104.99998393634856</v>
      </c>
      <c r="L233" s="50">
        <v>103.7</v>
      </c>
      <c r="M233" s="94">
        <f t="shared" si="55"/>
        <v>158111.70000000001</v>
      </c>
      <c r="N233" s="53">
        <f t="shared" si="48"/>
        <v>107.00000486979796</v>
      </c>
      <c r="O233" s="50">
        <v>103.7</v>
      </c>
      <c r="P233" s="94">
        <f t="shared" si="55"/>
        <v>182009</v>
      </c>
      <c r="Q233" s="53">
        <f t="shared" si="49"/>
        <v>110.8999886903447</v>
      </c>
      <c r="R233" s="50">
        <v>103.8</v>
      </c>
    </row>
    <row r="234" spans="2:18" ht="20.25" customHeight="1">
      <c r="B234" s="118"/>
      <c r="C234" s="87" t="s">
        <v>173</v>
      </c>
      <c r="D234" s="65">
        <v>113059</v>
      </c>
      <c r="E234" s="86">
        <v>132.9</v>
      </c>
      <c r="F234" s="52">
        <v>106.7</v>
      </c>
      <c r="G234" s="65">
        <v>130868</v>
      </c>
      <c r="H234" s="53">
        <f t="shared" si="46"/>
        <v>111.72968389996669</v>
      </c>
      <c r="I234" s="52">
        <v>103.6</v>
      </c>
      <c r="J234" s="95">
        <v>142495.6</v>
      </c>
      <c r="K234" s="53">
        <f t="shared" si="47"/>
        <v>104.99998393634856</v>
      </c>
      <c r="L234" s="50">
        <v>103.7</v>
      </c>
      <c r="M234" s="95">
        <v>158111.70000000001</v>
      </c>
      <c r="N234" s="53">
        <f t="shared" si="48"/>
        <v>107.00000486979796</v>
      </c>
      <c r="O234" s="50">
        <v>103.7</v>
      </c>
      <c r="P234" s="95">
        <v>182009</v>
      </c>
      <c r="Q234" s="53">
        <f t="shared" si="49"/>
        <v>110.8999886903447</v>
      </c>
      <c r="R234" s="50">
        <v>103.8</v>
      </c>
    </row>
    <row r="235" spans="2:18" ht="21" hidden="1" customHeight="1">
      <c r="B235" s="118"/>
      <c r="C235" s="18"/>
      <c r="D235" s="51"/>
      <c r="E235" s="9"/>
      <c r="F235" s="52">
        <v>106.7</v>
      </c>
      <c r="G235" s="61"/>
      <c r="H235" s="53" t="e">
        <f t="shared" si="46"/>
        <v>#DIV/0!</v>
      </c>
      <c r="I235" s="52"/>
      <c r="J235" s="95"/>
      <c r="K235" s="53" t="e">
        <f t="shared" si="47"/>
        <v>#DIV/0!</v>
      </c>
      <c r="L235" s="54"/>
      <c r="M235" s="95"/>
      <c r="N235" s="53" t="e">
        <f t="shared" si="48"/>
        <v>#DIV/0!</v>
      </c>
      <c r="O235" s="52"/>
      <c r="P235" s="95"/>
      <c r="Q235" s="53" t="e">
        <f t="shared" si="49"/>
        <v>#DIV/0!</v>
      </c>
      <c r="R235" s="52"/>
    </row>
    <row r="236" spans="2:18" ht="58.5" hidden="1" customHeight="1">
      <c r="B236" s="118"/>
      <c r="C236" s="18"/>
      <c r="D236" s="51"/>
      <c r="E236" s="9"/>
      <c r="F236" s="52">
        <v>104.6</v>
      </c>
      <c r="G236" s="61"/>
      <c r="H236" s="53" t="e">
        <f t="shared" si="46"/>
        <v>#DIV/0!</v>
      </c>
      <c r="I236" s="52"/>
      <c r="J236" s="95"/>
      <c r="K236" s="53" t="e">
        <f t="shared" si="47"/>
        <v>#DIV/0!</v>
      </c>
      <c r="L236" s="54"/>
      <c r="M236" s="95"/>
      <c r="N236" s="53" t="e">
        <f t="shared" si="48"/>
        <v>#DIV/0!</v>
      </c>
      <c r="O236" s="52"/>
      <c r="P236" s="95"/>
      <c r="Q236" s="53" t="e">
        <f t="shared" si="49"/>
        <v>#DIV/0!</v>
      </c>
      <c r="R236" s="52"/>
    </row>
    <row r="237" spans="2:18" ht="19.5" hidden="1" customHeight="1">
      <c r="B237" s="118"/>
      <c r="C237" s="18"/>
      <c r="D237" s="51"/>
      <c r="E237" s="9"/>
      <c r="F237" s="52">
        <v>106.7</v>
      </c>
      <c r="G237" s="61"/>
      <c r="H237" s="53" t="e">
        <f t="shared" si="46"/>
        <v>#DIV/0!</v>
      </c>
      <c r="I237" s="52"/>
      <c r="J237" s="95"/>
      <c r="K237" s="53" t="e">
        <f t="shared" si="47"/>
        <v>#DIV/0!</v>
      </c>
      <c r="L237" s="54"/>
      <c r="M237" s="95"/>
      <c r="N237" s="53" t="e">
        <f t="shared" si="48"/>
        <v>#DIV/0!</v>
      </c>
      <c r="O237" s="52"/>
      <c r="P237" s="95"/>
      <c r="Q237" s="53" t="e">
        <f t="shared" si="49"/>
        <v>#DIV/0!</v>
      </c>
      <c r="R237" s="52"/>
    </row>
    <row r="238" spans="2:18" ht="19.5" hidden="1" customHeight="1">
      <c r="B238" s="118"/>
      <c r="C238" s="18"/>
      <c r="D238" s="51"/>
      <c r="E238" s="9"/>
      <c r="F238" s="52">
        <v>106.7</v>
      </c>
      <c r="G238" s="61"/>
      <c r="H238" s="53" t="e">
        <f t="shared" si="46"/>
        <v>#DIV/0!</v>
      </c>
      <c r="I238" s="52"/>
      <c r="J238" s="95"/>
      <c r="K238" s="53" t="e">
        <f t="shared" si="47"/>
        <v>#DIV/0!</v>
      </c>
      <c r="L238" s="54"/>
      <c r="M238" s="95"/>
      <c r="N238" s="53" t="e">
        <f t="shared" si="48"/>
        <v>#DIV/0!</v>
      </c>
      <c r="O238" s="52"/>
      <c r="P238" s="95"/>
      <c r="Q238" s="53" t="e">
        <f t="shared" si="49"/>
        <v>#DIV/0!</v>
      </c>
      <c r="R238" s="52"/>
    </row>
    <row r="239" spans="2:18" ht="23.25" hidden="1" customHeight="1">
      <c r="B239" s="118"/>
      <c r="C239" s="18" t="s">
        <v>3</v>
      </c>
      <c r="D239" s="51"/>
      <c r="E239" s="9"/>
      <c r="F239" s="52">
        <v>106.7</v>
      </c>
      <c r="G239" s="61"/>
      <c r="H239" s="53" t="e">
        <f t="shared" si="46"/>
        <v>#DIV/0!</v>
      </c>
      <c r="I239" s="52"/>
      <c r="J239" s="95"/>
      <c r="K239" s="53" t="e">
        <f t="shared" si="47"/>
        <v>#DIV/0!</v>
      </c>
      <c r="L239" s="54"/>
      <c r="M239" s="95"/>
      <c r="N239" s="53" t="e">
        <f t="shared" si="48"/>
        <v>#DIV/0!</v>
      </c>
      <c r="O239" s="52"/>
      <c r="P239" s="95"/>
      <c r="Q239" s="53" t="e">
        <f t="shared" si="49"/>
        <v>#DIV/0!</v>
      </c>
      <c r="R239" s="52"/>
    </row>
    <row r="240" spans="2:18">
      <c r="B240" s="34"/>
    </row>
    <row r="241" spans="2:2">
      <c r="B241" s="34"/>
    </row>
    <row r="242" spans="2:2">
      <c r="B242" s="34"/>
    </row>
    <row r="243" spans="2:2">
      <c r="B243" s="34"/>
    </row>
    <row r="244" spans="2:2">
      <c r="B244" s="34"/>
    </row>
    <row r="245" spans="2:2">
      <c r="B245" s="34"/>
    </row>
    <row r="246" spans="2:2">
      <c r="B246" s="34"/>
    </row>
    <row r="247" spans="2:2">
      <c r="B247" s="34"/>
    </row>
    <row r="248" spans="2:2">
      <c r="B248" s="34"/>
    </row>
    <row r="249" spans="2:2">
      <c r="B249" s="34"/>
    </row>
    <row r="250" spans="2:2">
      <c r="B250" s="34"/>
    </row>
    <row r="251" spans="2:2">
      <c r="B251" s="34"/>
    </row>
    <row r="252" spans="2:2">
      <c r="B252" s="34"/>
    </row>
    <row r="253" spans="2:2">
      <c r="B253" s="34"/>
    </row>
    <row r="254" spans="2:2">
      <c r="B254" s="34"/>
    </row>
    <row r="255" spans="2:2">
      <c r="B255" s="34"/>
    </row>
    <row r="256" spans="2:2">
      <c r="B256" s="34"/>
    </row>
    <row r="257" spans="2:2">
      <c r="B257" s="34"/>
    </row>
    <row r="258" spans="2:2">
      <c r="B258" s="34"/>
    </row>
    <row r="259" spans="2:2">
      <c r="B259" s="34"/>
    </row>
    <row r="260" spans="2:2">
      <c r="B260" s="34"/>
    </row>
    <row r="261" spans="2:2">
      <c r="B261" s="34"/>
    </row>
    <row r="262" spans="2:2">
      <c r="B262" s="34"/>
    </row>
    <row r="263" spans="2:2">
      <c r="B263" s="34"/>
    </row>
    <row r="264" spans="2:2">
      <c r="B264" s="34"/>
    </row>
    <row r="265" spans="2:2">
      <c r="B265" s="34"/>
    </row>
    <row r="266" spans="2:2">
      <c r="B266" s="34"/>
    </row>
    <row r="267" spans="2:2">
      <c r="B267" s="34"/>
    </row>
    <row r="268" spans="2:2">
      <c r="B268" s="34"/>
    </row>
    <row r="269" spans="2:2">
      <c r="B269" s="34"/>
    </row>
    <row r="270" spans="2:2">
      <c r="B270" s="34"/>
    </row>
    <row r="271" spans="2:2">
      <c r="B271" s="34"/>
    </row>
    <row r="272" spans="2:2">
      <c r="B272" s="34"/>
    </row>
    <row r="273" spans="2:2">
      <c r="B273" s="34"/>
    </row>
    <row r="274" spans="2:2">
      <c r="B274" s="34"/>
    </row>
    <row r="275" spans="2:2">
      <c r="B275" s="34"/>
    </row>
    <row r="276" spans="2:2">
      <c r="B276" s="34"/>
    </row>
    <row r="277" spans="2:2">
      <c r="B277" s="34"/>
    </row>
    <row r="278" spans="2:2">
      <c r="B278" s="34"/>
    </row>
    <row r="279" spans="2:2">
      <c r="B279" s="34"/>
    </row>
    <row r="280" spans="2:2">
      <c r="B280" s="34"/>
    </row>
    <row r="281" spans="2:2">
      <c r="B281" s="34"/>
    </row>
    <row r="282" spans="2:2">
      <c r="B282" s="34"/>
    </row>
    <row r="283" spans="2:2">
      <c r="B283" s="34"/>
    </row>
    <row r="284" spans="2:2">
      <c r="B284" s="34"/>
    </row>
    <row r="285" spans="2:2">
      <c r="B285" s="34"/>
    </row>
    <row r="286" spans="2:2">
      <c r="B286" s="34"/>
    </row>
    <row r="287" spans="2:2">
      <c r="B287" s="34"/>
    </row>
    <row r="288" spans="2:2">
      <c r="B288" s="34"/>
    </row>
    <row r="289" spans="2:2">
      <c r="B289" s="34"/>
    </row>
    <row r="290" spans="2:2">
      <c r="B290" s="34"/>
    </row>
    <row r="291" spans="2:2">
      <c r="B291" s="34"/>
    </row>
    <row r="292" spans="2:2">
      <c r="B292" s="34"/>
    </row>
    <row r="293" spans="2:2">
      <c r="B293" s="34"/>
    </row>
    <row r="294" spans="2:2">
      <c r="B294" s="34"/>
    </row>
    <row r="295" spans="2:2">
      <c r="B295" s="34"/>
    </row>
    <row r="296" spans="2:2">
      <c r="B296" s="34"/>
    </row>
    <row r="297" spans="2:2">
      <c r="B297" s="34"/>
    </row>
    <row r="298" spans="2:2">
      <c r="B298" s="34"/>
    </row>
    <row r="299" spans="2:2">
      <c r="B299" s="34"/>
    </row>
    <row r="300" spans="2:2">
      <c r="B300" s="34"/>
    </row>
    <row r="301" spans="2:2">
      <c r="B301" s="34"/>
    </row>
    <row r="302" spans="2:2">
      <c r="B302" s="34"/>
    </row>
    <row r="303" spans="2:2">
      <c r="B303" s="34"/>
    </row>
    <row r="304" spans="2:2">
      <c r="B304" s="34"/>
    </row>
    <row r="305" spans="2:2">
      <c r="B305" s="34"/>
    </row>
    <row r="306" spans="2:2">
      <c r="B306" s="34"/>
    </row>
    <row r="307" spans="2:2">
      <c r="B307" s="34"/>
    </row>
    <row r="308" spans="2:2">
      <c r="B308" s="34"/>
    </row>
    <row r="309" spans="2:2">
      <c r="B309" s="34"/>
    </row>
    <row r="310" spans="2:2">
      <c r="B310" s="34"/>
    </row>
    <row r="311" spans="2:2">
      <c r="B311" s="34"/>
    </row>
    <row r="312" spans="2:2">
      <c r="B312" s="34"/>
    </row>
    <row r="313" spans="2:2">
      <c r="B313" s="34"/>
    </row>
    <row r="314" spans="2:2">
      <c r="B314" s="34"/>
    </row>
    <row r="315" spans="2:2">
      <c r="B315" s="34"/>
    </row>
    <row r="316" spans="2:2">
      <c r="B316" s="34"/>
    </row>
    <row r="317" spans="2:2">
      <c r="B317" s="34"/>
    </row>
    <row r="318" spans="2:2">
      <c r="B318" s="34"/>
    </row>
    <row r="319" spans="2:2">
      <c r="B319" s="34"/>
    </row>
    <row r="320" spans="2:2">
      <c r="B320" s="34"/>
    </row>
    <row r="321" spans="2:2">
      <c r="B321" s="34"/>
    </row>
    <row r="322" spans="2:2">
      <c r="B322" s="34"/>
    </row>
    <row r="323" spans="2:2">
      <c r="B323" s="34"/>
    </row>
    <row r="324" spans="2:2">
      <c r="B324" s="34"/>
    </row>
    <row r="325" spans="2:2">
      <c r="B325" s="34"/>
    </row>
    <row r="326" spans="2:2">
      <c r="B326" s="34"/>
    </row>
    <row r="327" spans="2:2">
      <c r="B327" s="34"/>
    </row>
    <row r="328" spans="2:2">
      <c r="B328" s="34"/>
    </row>
    <row r="329" spans="2:2">
      <c r="B329" s="34"/>
    </row>
    <row r="330" spans="2:2">
      <c r="B330" s="34"/>
    </row>
    <row r="331" spans="2:2">
      <c r="B331" s="34"/>
    </row>
    <row r="332" spans="2:2">
      <c r="B332" s="34"/>
    </row>
    <row r="333" spans="2:2">
      <c r="B333" s="34"/>
    </row>
    <row r="334" spans="2:2">
      <c r="B334" s="34"/>
    </row>
    <row r="335" spans="2:2">
      <c r="B335" s="34"/>
    </row>
    <row r="336" spans="2:2">
      <c r="B336" s="34"/>
    </row>
    <row r="337" spans="2:2">
      <c r="B337" s="34"/>
    </row>
    <row r="338" spans="2:2">
      <c r="B338" s="34"/>
    </row>
    <row r="339" spans="2:2">
      <c r="B339" s="34"/>
    </row>
    <row r="340" spans="2:2">
      <c r="B340" s="34"/>
    </row>
    <row r="341" spans="2:2">
      <c r="B341" s="34"/>
    </row>
    <row r="342" spans="2:2">
      <c r="B342" s="34"/>
    </row>
    <row r="343" spans="2:2">
      <c r="B343" s="34"/>
    </row>
    <row r="344" spans="2:2">
      <c r="B344" s="34"/>
    </row>
    <row r="345" spans="2:2">
      <c r="B345" s="34"/>
    </row>
    <row r="346" spans="2:2">
      <c r="B346" s="34"/>
    </row>
    <row r="347" spans="2:2">
      <c r="B347" s="34"/>
    </row>
  </sheetData>
  <mergeCells count="12">
    <mergeCell ref="P8:R8"/>
    <mergeCell ref="B232:B239"/>
    <mergeCell ref="A1:F2"/>
    <mergeCell ref="C3:Q3"/>
    <mergeCell ref="C4:Q4"/>
    <mergeCell ref="C5:Q5"/>
    <mergeCell ref="B8:B10"/>
    <mergeCell ref="C8:C10"/>
    <mergeCell ref="D8:F8"/>
    <mergeCell ref="G8:I8"/>
    <mergeCell ref="J8:L8"/>
    <mergeCell ref="M8:O8"/>
  </mergeCells>
  <pageMargins left="0.39370078740157483" right="0.39370078740157483" top="0.39370078740157483" bottom="0.74803149606299213" header="0.31496062992125984" footer="0.31496062992125984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7"/>
  <sheetViews>
    <sheetView topLeftCell="A3" zoomScaleNormal="100" workbookViewId="0">
      <selection activeCell="J12" sqref="J12"/>
    </sheetView>
  </sheetViews>
  <sheetFormatPr defaultRowHeight="15"/>
  <cols>
    <col min="1" max="1" width="0.140625" style="1" customWidth="1"/>
    <col min="2" max="2" width="3.42578125" style="1" customWidth="1"/>
    <col min="3" max="3" width="27.5703125" style="1" customWidth="1"/>
    <col min="4" max="4" width="7.85546875" style="35" customWidth="1"/>
    <col min="5" max="5" width="7" style="1" customWidth="1"/>
    <col min="6" max="6" width="7.28515625" style="35" customWidth="1"/>
    <col min="7" max="7" width="10.28515625" style="35" customWidth="1"/>
    <col min="8" max="8" width="6.28515625" style="1" customWidth="1"/>
    <col min="9" max="9" width="6.140625" style="35" customWidth="1"/>
    <col min="10" max="10" width="7.28515625" style="35" customWidth="1"/>
    <col min="11" max="11" width="6.85546875" style="1" customWidth="1"/>
    <col min="12" max="12" width="5.7109375" style="1" customWidth="1"/>
    <col min="13" max="13" width="7.140625" style="35" customWidth="1"/>
    <col min="14" max="14" width="7.140625" style="1" customWidth="1"/>
    <col min="15" max="15" width="6.85546875" style="35" customWidth="1"/>
    <col min="16" max="16" width="7" style="35" customWidth="1"/>
    <col min="17" max="17" width="7.7109375" style="1" customWidth="1"/>
    <col min="18" max="18" width="7.28515625" style="35" customWidth="1"/>
    <col min="19" max="16384" width="9.140625" style="1"/>
  </cols>
  <sheetData>
    <row r="1" spans="1:18" ht="15" hidden="1" customHeight="1">
      <c r="A1" s="119" t="s">
        <v>101</v>
      </c>
      <c r="B1" s="119"/>
      <c r="C1" s="119"/>
      <c r="D1" s="119"/>
      <c r="E1" s="119"/>
      <c r="F1" s="119"/>
    </row>
    <row r="2" spans="1:18" ht="111.75" hidden="1" customHeight="1">
      <c r="A2" s="119"/>
      <c r="B2" s="119"/>
      <c r="C2" s="119"/>
      <c r="D2" s="119"/>
      <c r="E2" s="119"/>
      <c r="F2" s="119"/>
    </row>
    <row r="3" spans="1:18" ht="15.75">
      <c r="C3" s="120" t="s">
        <v>13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8" ht="15.75">
      <c r="C4" s="120" t="s">
        <v>142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8" ht="15.75">
      <c r="C5" s="120" t="s">
        <v>141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</row>
    <row r="6" spans="1:18" s="49" customFormat="1" ht="15.75">
      <c r="C6" s="108"/>
      <c r="D6" s="110">
        <f>D13+D16</f>
        <v>158118</v>
      </c>
      <c r="E6" s="110">
        <f t="shared" ref="E6:R6" si="0">E13+E16</f>
        <v>242.1</v>
      </c>
      <c r="F6" s="110">
        <f t="shared" si="0"/>
        <v>213.4</v>
      </c>
      <c r="G6" s="114">
        <f t="shared" si="0"/>
        <v>80280.03</v>
      </c>
      <c r="H6" s="110">
        <f t="shared" si="0"/>
        <v>118.99862520590244</v>
      </c>
      <c r="I6" s="110">
        <f t="shared" si="0"/>
        <v>207.2</v>
      </c>
      <c r="J6" s="110">
        <f t="shared" si="0"/>
        <v>41633</v>
      </c>
      <c r="K6" s="110">
        <f t="shared" si="0"/>
        <v>85.520932954518514</v>
      </c>
      <c r="L6" s="110">
        <f t="shared" si="0"/>
        <v>208.2</v>
      </c>
      <c r="M6" s="110">
        <f t="shared" si="0"/>
        <v>63154</v>
      </c>
      <c r="N6" s="110">
        <f t="shared" si="0"/>
        <v>553.34964715068145</v>
      </c>
      <c r="O6" s="110">
        <f t="shared" si="0"/>
        <v>207.4</v>
      </c>
      <c r="P6" s="110">
        <f t="shared" si="0"/>
        <v>93727</v>
      </c>
      <c r="Q6" s="110">
        <f t="shared" si="0"/>
        <v>300.64139017375231</v>
      </c>
      <c r="R6" s="110">
        <f t="shared" si="0"/>
        <v>207.4</v>
      </c>
    </row>
    <row r="7" spans="1:18">
      <c r="B7" s="2"/>
      <c r="C7" s="2"/>
    </row>
    <row r="8" spans="1:18" ht="15.75" customHeight="1">
      <c r="B8" s="121"/>
      <c r="C8" s="121" t="s">
        <v>14</v>
      </c>
      <c r="D8" s="117" t="s">
        <v>135</v>
      </c>
      <c r="E8" s="117"/>
      <c r="F8" s="117"/>
      <c r="G8" s="117" t="s">
        <v>136</v>
      </c>
      <c r="H8" s="117"/>
      <c r="I8" s="117"/>
      <c r="J8" s="117" t="s">
        <v>20</v>
      </c>
      <c r="K8" s="117"/>
      <c r="L8" s="117"/>
      <c r="M8" s="117" t="s">
        <v>124</v>
      </c>
      <c r="N8" s="117"/>
      <c r="O8" s="117"/>
      <c r="P8" s="117" t="s">
        <v>137</v>
      </c>
      <c r="Q8" s="117"/>
      <c r="R8" s="117"/>
    </row>
    <row r="9" spans="1:18" ht="33.75">
      <c r="B9" s="122"/>
      <c r="C9" s="122"/>
      <c r="D9" s="3" t="s">
        <v>6</v>
      </c>
      <c r="E9" s="3" t="s">
        <v>8</v>
      </c>
      <c r="F9" s="3" t="s">
        <v>4</v>
      </c>
      <c r="G9" s="3" t="s">
        <v>6</v>
      </c>
      <c r="H9" s="3" t="s">
        <v>8</v>
      </c>
      <c r="I9" s="3" t="s">
        <v>4</v>
      </c>
      <c r="J9" s="3" t="s">
        <v>6</v>
      </c>
      <c r="K9" s="3" t="s">
        <v>8</v>
      </c>
      <c r="L9" s="3" t="s">
        <v>4</v>
      </c>
      <c r="M9" s="3" t="s">
        <v>6</v>
      </c>
      <c r="N9" s="3" t="s">
        <v>8</v>
      </c>
      <c r="O9" s="3" t="s">
        <v>4</v>
      </c>
      <c r="P9" s="3" t="s">
        <v>6</v>
      </c>
      <c r="Q9" s="3" t="s">
        <v>8</v>
      </c>
      <c r="R9" s="3" t="s">
        <v>4</v>
      </c>
    </row>
    <row r="10" spans="1:18" ht="22.5">
      <c r="B10" s="123"/>
      <c r="C10" s="123"/>
      <c r="D10" s="3" t="s">
        <v>7</v>
      </c>
      <c r="E10" s="3" t="s">
        <v>11</v>
      </c>
      <c r="F10" s="3" t="s">
        <v>5</v>
      </c>
      <c r="G10" s="3" t="s">
        <v>7</v>
      </c>
      <c r="H10" s="3" t="s">
        <v>9</v>
      </c>
      <c r="I10" s="3" t="s">
        <v>5</v>
      </c>
      <c r="J10" s="3" t="s">
        <v>7</v>
      </c>
      <c r="K10" s="3" t="s">
        <v>9</v>
      </c>
      <c r="L10" s="3" t="s">
        <v>5</v>
      </c>
      <c r="M10" s="3" t="s">
        <v>7</v>
      </c>
      <c r="N10" s="3" t="s">
        <v>9</v>
      </c>
      <c r="O10" s="3" t="s">
        <v>5</v>
      </c>
      <c r="P10" s="3" t="s">
        <v>7</v>
      </c>
      <c r="Q10" s="3" t="s">
        <v>9</v>
      </c>
      <c r="R10" s="3" t="s">
        <v>10</v>
      </c>
    </row>
    <row r="11" spans="1:18" ht="72" customHeight="1">
      <c r="B11" s="4" t="s">
        <v>0</v>
      </c>
      <c r="C11" s="5" t="s">
        <v>27</v>
      </c>
      <c r="D11" s="109">
        <f>D20+D34+D40+D108+D117+D125+D132+D139+D152+D156+D160+D163+D166+D169+D172+D178+D196+D212+D226</f>
        <v>158117.9</v>
      </c>
      <c r="E11" s="50">
        <v>132.1</v>
      </c>
      <c r="F11" s="50">
        <v>106.7</v>
      </c>
      <c r="G11" s="113">
        <f>G20+G34+G40+G108+G117+G125+G132+G139+G152+G156+G160+G163+G166+G169+G172+G178+G196+G212+G226</f>
        <v>80280.03</v>
      </c>
      <c r="H11" s="39">
        <f>G11/D11/I11*10000</f>
        <v>49.007972182704464</v>
      </c>
      <c r="I11" s="50">
        <v>103.6</v>
      </c>
      <c r="J11" s="50">
        <f>J20+J40+J108+J117+J125+J132+J139+J152+J156+J163+J166+J169+J172+J178+J196+J212+J226</f>
        <v>41633</v>
      </c>
      <c r="K11" s="39">
        <f>J11/G11/L11*10000</f>
        <v>49.817215684206552</v>
      </c>
      <c r="L11" s="50">
        <v>104.1</v>
      </c>
      <c r="M11" s="50">
        <f t="shared" ref="M11:P11" si="1">M20+M34+M40+M108+M117+M125+M132+M139+M152+M156+M160+M163+M166+M169+M172+M178+M196+M212+M226</f>
        <v>63154</v>
      </c>
      <c r="N11" s="50">
        <f>M11/J11/O11*10000</f>
        <v>146.27981414769053</v>
      </c>
      <c r="O11" s="50">
        <v>103.7</v>
      </c>
      <c r="P11" s="50">
        <f t="shared" si="1"/>
        <v>93727</v>
      </c>
      <c r="Q11" s="50">
        <f>P11/M11/R11*10000</f>
        <v>143.11498100081329</v>
      </c>
      <c r="R11" s="50">
        <v>103.7</v>
      </c>
    </row>
    <row r="12" spans="1:18" ht="20.25" customHeight="1">
      <c r="B12" s="7"/>
      <c r="C12" s="8" t="s">
        <v>12</v>
      </c>
      <c r="D12" s="88"/>
      <c r="E12" s="101"/>
      <c r="F12" s="89">
        <v>106.7</v>
      </c>
      <c r="G12" s="103"/>
      <c r="H12" s="90" t="e">
        <f t="shared" ref="H12:H75" si="2">G12/D12/I12*10000</f>
        <v>#DIV/0!</v>
      </c>
      <c r="I12" s="91">
        <v>103.6</v>
      </c>
      <c r="J12" s="89"/>
      <c r="K12" s="90" t="e">
        <f t="shared" ref="K12:K75" si="3">J12/G12/L12*10000</f>
        <v>#DIV/0!</v>
      </c>
      <c r="L12" s="91">
        <v>104.1</v>
      </c>
      <c r="M12" s="89"/>
      <c r="N12" s="90" t="e">
        <f t="shared" ref="N12:N75" si="4">M12/J12/O12*10000</f>
        <v>#DIV/0!</v>
      </c>
      <c r="O12" s="91">
        <v>103.7</v>
      </c>
      <c r="P12" s="89"/>
      <c r="Q12" s="90" t="e">
        <f t="shared" ref="Q12:Q75" si="5">P12/M12/R12*10000</f>
        <v>#DIV/0!</v>
      </c>
      <c r="R12" s="91">
        <v>103.7</v>
      </c>
    </row>
    <row r="13" spans="1:18" ht="42" customHeight="1">
      <c r="B13" s="7"/>
      <c r="C13" s="10" t="s">
        <v>21</v>
      </c>
      <c r="D13" s="51">
        <f>D33+D39+D107+D116+D124+D131+D138+D151+D155+D159+D162+D165+D168+D171+D177+D195+D211+D225+D231</f>
        <v>123681</v>
      </c>
      <c r="E13" s="51">
        <v>166.5</v>
      </c>
      <c r="F13" s="52">
        <v>106.7</v>
      </c>
      <c r="G13" s="51">
        <f>G33+G39+G107+G116+G124+G131+G138+G151+G155+G159+G162+G165+G168+G171+G177+G195+G211+G225+G231</f>
        <v>52421</v>
      </c>
      <c r="H13" s="53">
        <f t="shared" si="2"/>
        <v>40.911231999596431</v>
      </c>
      <c r="I13" s="50">
        <v>103.6</v>
      </c>
      <c r="J13" s="53">
        <f>J33+J39+J107+J116+J124+J131+J138+J151+J155+J159+J162+J165+J168+J171+J177+J195+J211+J225+J231</f>
        <v>35921</v>
      </c>
      <c r="K13" s="53">
        <f t="shared" si="3"/>
        <v>65.825230339286819</v>
      </c>
      <c r="L13" s="50">
        <v>104.1</v>
      </c>
      <c r="M13" s="53">
        <f>M33+M39+M107+M116+M124+M131+M138+M151+M155+M159+M162+M165+M168+M171+M177+M195+M211+M225+M231</f>
        <v>36121</v>
      </c>
      <c r="N13" s="53">
        <f t="shared" si="4"/>
        <v>96.968927070942712</v>
      </c>
      <c r="O13" s="53">
        <v>103.7</v>
      </c>
      <c r="P13" s="53">
        <f t="shared" ref="P13" si="6">P33+P39+P107+P116+P124+P131+P138+P151+P155+P159+P162+P165+P168+P171+P177+P195+P211+P225+P231</f>
        <v>37550</v>
      </c>
      <c r="Q13" s="53">
        <f t="shared" si="5"/>
        <v>100.24700809400484</v>
      </c>
      <c r="R13" s="50">
        <v>103.7</v>
      </c>
    </row>
    <row r="14" spans="1:18" ht="113.25" customHeight="1">
      <c r="B14" s="7"/>
      <c r="C14" s="59" t="s">
        <v>138</v>
      </c>
      <c r="D14" s="51">
        <f>D11-D15-D17</f>
        <v>143096.9</v>
      </c>
      <c r="E14" s="51"/>
      <c r="F14" s="52">
        <v>106.7</v>
      </c>
      <c r="G14" s="51">
        <f t="shared" ref="G14" si="7">G11-G15-G17</f>
        <v>77573.53</v>
      </c>
      <c r="H14" s="53">
        <f t="shared" si="2"/>
        <v>52.326727350784488</v>
      </c>
      <c r="I14" s="50">
        <v>103.6</v>
      </c>
      <c r="J14" s="53">
        <f t="shared" ref="J14:P14" si="8">J11-J15-J17</f>
        <v>41633</v>
      </c>
      <c r="K14" s="53">
        <f t="shared" si="3"/>
        <v>51.555312355188335</v>
      </c>
      <c r="L14" s="50">
        <v>104.1</v>
      </c>
      <c r="M14" s="53">
        <f t="shared" si="8"/>
        <v>63154</v>
      </c>
      <c r="N14" s="53">
        <f t="shared" si="4"/>
        <v>146.27981414769053</v>
      </c>
      <c r="O14" s="50">
        <v>103.7</v>
      </c>
      <c r="P14" s="53">
        <f t="shared" si="8"/>
        <v>93727</v>
      </c>
      <c r="Q14" s="53">
        <f t="shared" si="5"/>
        <v>143.11498100081329</v>
      </c>
      <c r="R14" s="50">
        <v>103.7</v>
      </c>
    </row>
    <row r="15" spans="1:18" ht="47.25" customHeight="1">
      <c r="B15" s="7"/>
      <c r="C15" s="55" t="s">
        <v>139</v>
      </c>
      <c r="D15" s="88"/>
      <c r="E15" s="88"/>
      <c r="F15" s="89">
        <v>106.7</v>
      </c>
      <c r="G15" s="88"/>
      <c r="H15" s="90" t="e">
        <f t="shared" si="2"/>
        <v>#DIV/0!</v>
      </c>
      <c r="I15" s="91">
        <v>103.6</v>
      </c>
      <c r="J15" s="90"/>
      <c r="K15" s="90" t="e">
        <f t="shared" si="3"/>
        <v>#DIV/0!</v>
      </c>
      <c r="L15" s="91">
        <v>104.1</v>
      </c>
      <c r="M15" s="90"/>
      <c r="N15" s="90" t="e">
        <f t="shared" si="4"/>
        <v>#DIV/0!</v>
      </c>
      <c r="O15" s="91">
        <v>103.7</v>
      </c>
      <c r="P15" s="90"/>
      <c r="Q15" s="90" t="e">
        <f t="shared" si="5"/>
        <v>#DIV/0!</v>
      </c>
      <c r="R15" s="91">
        <v>103.7</v>
      </c>
    </row>
    <row r="16" spans="1:18" ht="27.75" customHeight="1">
      <c r="B16" s="7"/>
      <c r="C16" s="5" t="s">
        <v>125</v>
      </c>
      <c r="D16" s="50">
        <f>D17+D18+D19</f>
        <v>34437</v>
      </c>
      <c r="E16" s="36">
        <v>75.599999999999994</v>
      </c>
      <c r="F16" s="37">
        <v>106.7</v>
      </c>
      <c r="G16" s="37">
        <f>G17+G18+G19</f>
        <v>27859.030000000002</v>
      </c>
      <c r="H16" s="50">
        <f t="shared" si="2"/>
        <v>78.087393206306018</v>
      </c>
      <c r="I16" s="50">
        <v>103.6</v>
      </c>
      <c r="J16" s="37">
        <f>J17+J18+J19</f>
        <v>5712</v>
      </c>
      <c r="K16" s="50">
        <f t="shared" si="3"/>
        <v>19.695702615231703</v>
      </c>
      <c r="L16" s="50">
        <v>104.1</v>
      </c>
      <c r="M16" s="37">
        <f>M17+M18+M19</f>
        <v>27033</v>
      </c>
      <c r="N16" s="50">
        <f t="shared" si="4"/>
        <v>456.38072007973875</v>
      </c>
      <c r="O16" s="50">
        <v>103.7</v>
      </c>
      <c r="P16" s="37">
        <f>P17+P18+P19</f>
        <v>56177</v>
      </c>
      <c r="Q16" s="50">
        <f t="shared" si="5"/>
        <v>200.39438207974746</v>
      </c>
      <c r="R16" s="50">
        <v>103.7</v>
      </c>
    </row>
    <row r="17" spans="2:18" ht="18.75" customHeight="1">
      <c r="B17" s="7"/>
      <c r="C17" s="42" t="s">
        <v>128</v>
      </c>
      <c r="D17" s="53">
        <v>15021</v>
      </c>
      <c r="E17" s="56">
        <v>1535.1</v>
      </c>
      <c r="F17" s="52">
        <v>106.7</v>
      </c>
      <c r="G17" s="52">
        <v>2706.5</v>
      </c>
      <c r="H17" s="53">
        <f t="shared" si="2"/>
        <v>17.391996121774433</v>
      </c>
      <c r="I17" s="50">
        <v>103.6</v>
      </c>
      <c r="J17" s="52"/>
      <c r="K17" s="53">
        <f t="shared" si="3"/>
        <v>0</v>
      </c>
      <c r="L17" s="50">
        <v>104.1</v>
      </c>
      <c r="M17" s="52"/>
      <c r="N17" s="53" t="e">
        <f t="shared" si="4"/>
        <v>#DIV/0!</v>
      </c>
      <c r="O17" s="50">
        <v>103.7</v>
      </c>
      <c r="P17" s="52"/>
      <c r="Q17" s="53" t="e">
        <f t="shared" si="5"/>
        <v>#DIV/0!</v>
      </c>
      <c r="R17" s="50">
        <v>103.7</v>
      </c>
    </row>
    <row r="18" spans="2:18" ht="18.75" customHeight="1">
      <c r="B18" s="7"/>
      <c r="C18" s="43" t="s">
        <v>126</v>
      </c>
      <c r="D18" s="53">
        <v>16580</v>
      </c>
      <c r="E18" s="56">
        <v>44.9</v>
      </c>
      <c r="F18" s="52">
        <v>106.7</v>
      </c>
      <c r="G18" s="52">
        <v>22113.4</v>
      </c>
      <c r="H18" s="53">
        <f t="shared" si="2"/>
        <v>128.73932867901507</v>
      </c>
      <c r="I18" s="50">
        <v>103.6</v>
      </c>
      <c r="J18" s="52">
        <v>4570</v>
      </c>
      <c r="K18" s="53">
        <f t="shared" si="3"/>
        <v>19.852259743630267</v>
      </c>
      <c r="L18" s="50">
        <v>104.1</v>
      </c>
      <c r="M18" s="52">
        <v>12389</v>
      </c>
      <c r="N18" s="53">
        <f t="shared" si="4"/>
        <v>261.42149653203461</v>
      </c>
      <c r="O18" s="50">
        <v>103.7</v>
      </c>
      <c r="P18" s="52">
        <v>44942</v>
      </c>
      <c r="Q18" s="53">
        <f t="shared" si="5"/>
        <v>349.81416074062651</v>
      </c>
      <c r="R18" s="50">
        <v>103.7</v>
      </c>
    </row>
    <row r="19" spans="2:18" ht="18" customHeight="1">
      <c r="B19" s="11"/>
      <c r="C19" s="44" t="s">
        <v>127</v>
      </c>
      <c r="D19" s="51">
        <v>2836</v>
      </c>
      <c r="E19" s="9">
        <v>37.1</v>
      </c>
      <c r="F19" s="52">
        <v>106.7</v>
      </c>
      <c r="G19" s="61">
        <v>3039.13</v>
      </c>
      <c r="H19" s="53">
        <f t="shared" si="2"/>
        <v>103.43875761717794</v>
      </c>
      <c r="I19" s="50">
        <v>103.6</v>
      </c>
      <c r="J19" s="52">
        <v>1142</v>
      </c>
      <c r="K19" s="53">
        <f t="shared" si="3"/>
        <v>36.096583368932876</v>
      </c>
      <c r="L19" s="50">
        <v>104.1</v>
      </c>
      <c r="M19" s="52">
        <v>14644</v>
      </c>
      <c r="N19" s="53">
        <f t="shared" si="4"/>
        <v>1236.5590489878016</v>
      </c>
      <c r="O19" s="50">
        <v>103.7</v>
      </c>
      <c r="P19" s="52">
        <v>11235</v>
      </c>
      <c r="Q19" s="53">
        <f t="shared" si="5"/>
        <v>73.983453519952931</v>
      </c>
      <c r="R19" s="50">
        <v>103.7</v>
      </c>
    </row>
    <row r="20" spans="2:18" ht="42.75" customHeight="1">
      <c r="B20" s="13" t="s">
        <v>96</v>
      </c>
      <c r="C20" s="14" t="s">
        <v>42</v>
      </c>
      <c r="D20" s="50">
        <f>D21+D22+D23+D24+D25+D26+D27+D28+D29+D30+D31+D32</f>
        <v>68417</v>
      </c>
      <c r="E20" s="50">
        <v>200</v>
      </c>
      <c r="F20" s="50">
        <v>106.7</v>
      </c>
      <c r="G20" s="50">
        <f t="shared" ref="G20" si="9">G21+G22+G23+G24+G25+G26+G27+G28+G29+G30+G31+G32</f>
        <v>41421</v>
      </c>
      <c r="H20" s="50">
        <f t="shared" si="2"/>
        <v>58.43819552400754</v>
      </c>
      <c r="I20" s="50">
        <v>103.6</v>
      </c>
      <c r="J20" s="6">
        <f t="shared" ref="J20:P20" si="10">J21+J22+J23+J24+J25+J26+J27+J28+J29+J30+J31+J32</f>
        <v>35921</v>
      </c>
      <c r="K20" s="50">
        <f t="shared" si="3"/>
        <v>83.306158702487977</v>
      </c>
      <c r="L20" s="50">
        <v>104.1</v>
      </c>
      <c r="M20" s="6">
        <f t="shared" si="10"/>
        <v>36121</v>
      </c>
      <c r="N20" s="50">
        <f t="shared" si="4"/>
        <v>96.968927070942712</v>
      </c>
      <c r="O20" s="50">
        <v>103.7</v>
      </c>
      <c r="P20" s="6">
        <f t="shared" si="10"/>
        <v>37550</v>
      </c>
      <c r="Q20" s="50">
        <f t="shared" si="5"/>
        <v>100.24700809400484</v>
      </c>
      <c r="R20" s="50">
        <v>103.7</v>
      </c>
    </row>
    <row r="21" spans="2:18" s="15" customFormat="1" ht="17.25" customHeight="1">
      <c r="B21" s="16"/>
      <c r="C21" s="62" t="s">
        <v>144</v>
      </c>
      <c r="D21" s="63">
        <v>60132</v>
      </c>
      <c r="E21" s="64">
        <v>190.1</v>
      </c>
      <c r="F21" s="52">
        <v>106.7</v>
      </c>
      <c r="G21" s="65">
        <v>32921</v>
      </c>
      <c r="H21" s="53">
        <f t="shared" si="2"/>
        <v>52.845451717932264</v>
      </c>
      <c r="I21" s="50">
        <v>103.6</v>
      </c>
      <c r="J21" s="52">
        <v>32921</v>
      </c>
      <c r="K21" s="53">
        <f t="shared" si="3"/>
        <v>96.061479346781951</v>
      </c>
      <c r="L21" s="50">
        <v>104.1</v>
      </c>
      <c r="M21" s="52">
        <v>32921</v>
      </c>
      <c r="N21" s="53">
        <f t="shared" si="4"/>
        <v>96.432015429122472</v>
      </c>
      <c r="O21" s="50">
        <v>103.7</v>
      </c>
      <c r="P21" s="52">
        <v>34200</v>
      </c>
      <c r="Q21" s="53">
        <f t="shared" si="5"/>
        <v>100.17845532262047</v>
      </c>
      <c r="R21" s="50">
        <v>103.7</v>
      </c>
    </row>
    <row r="22" spans="2:18" s="15" customFormat="1" ht="18.75" customHeight="1">
      <c r="B22" s="16"/>
      <c r="C22" s="62" t="s">
        <v>145</v>
      </c>
      <c r="D22" s="63">
        <v>8285</v>
      </c>
      <c r="E22" s="64">
        <v>320.7</v>
      </c>
      <c r="F22" s="52">
        <v>106.7</v>
      </c>
      <c r="G22" s="65">
        <v>3000</v>
      </c>
      <c r="H22" s="53">
        <f t="shared" si="2"/>
        <v>34.951754927614914</v>
      </c>
      <c r="I22" s="50">
        <v>103.6</v>
      </c>
      <c r="J22" s="52">
        <v>3000</v>
      </c>
      <c r="K22" s="53">
        <f t="shared" si="3"/>
        <v>96.061479346781951</v>
      </c>
      <c r="L22" s="50">
        <v>104.1</v>
      </c>
      <c r="M22" s="52">
        <v>3200</v>
      </c>
      <c r="N22" s="53">
        <f t="shared" si="4"/>
        <v>102.86081645773062</v>
      </c>
      <c r="O22" s="50">
        <v>103.7</v>
      </c>
      <c r="P22" s="52">
        <v>3350</v>
      </c>
      <c r="Q22" s="53">
        <f t="shared" si="5"/>
        <v>100.95226615236258</v>
      </c>
      <c r="R22" s="50">
        <v>103.7</v>
      </c>
    </row>
    <row r="23" spans="2:18" s="15" customFormat="1" ht="20.25" customHeight="1">
      <c r="B23" s="16"/>
      <c r="C23" s="18" t="s">
        <v>175</v>
      </c>
      <c r="D23" s="53"/>
      <c r="E23" s="56"/>
      <c r="F23" s="52">
        <v>106.7</v>
      </c>
      <c r="G23" s="54">
        <v>5500</v>
      </c>
      <c r="H23" s="53" t="e">
        <f t="shared" si="2"/>
        <v>#DIV/0!</v>
      </c>
      <c r="I23" s="52"/>
      <c r="J23" s="52"/>
      <c r="K23" s="53" t="e">
        <f t="shared" si="3"/>
        <v>#DIV/0!</v>
      </c>
      <c r="L23" s="54"/>
      <c r="M23" s="52"/>
      <c r="N23" s="53" t="e">
        <f t="shared" si="4"/>
        <v>#DIV/0!</v>
      </c>
      <c r="O23" s="52"/>
      <c r="P23" s="52"/>
      <c r="Q23" s="53" t="e">
        <f t="shared" si="5"/>
        <v>#DIV/0!</v>
      </c>
      <c r="R23" s="52"/>
    </row>
    <row r="24" spans="2:18" s="15" customFormat="1" ht="27" hidden="1" customHeight="1">
      <c r="B24" s="16"/>
      <c r="C24" s="18"/>
      <c r="D24" s="53"/>
      <c r="E24" s="56"/>
      <c r="F24" s="52">
        <v>106.7</v>
      </c>
      <c r="G24" s="52"/>
      <c r="H24" s="53" t="e">
        <f t="shared" si="2"/>
        <v>#DIV/0!</v>
      </c>
      <c r="I24" s="52"/>
      <c r="J24" s="52"/>
      <c r="K24" s="53" t="e">
        <f t="shared" si="3"/>
        <v>#DIV/0!</v>
      </c>
      <c r="L24" s="54"/>
      <c r="M24" s="52"/>
      <c r="N24" s="53" t="e">
        <f t="shared" si="4"/>
        <v>#DIV/0!</v>
      </c>
      <c r="O24" s="52"/>
      <c r="P24" s="52"/>
      <c r="Q24" s="53" t="e">
        <f t="shared" si="5"/>
        <v>#DIV/0!</v>
      </c>
      <c r="R24" s="52"/>
    </row>
    <row r="25" spans="2:18" s="15" customFormat="1" ht="27" hidden="1" customHeight="1">
      <c r="B25" s="16"/>
      <c r="C25" s="18"/>
      <c r="D25" s="53"/>
      <c r="E25" s="56"/>
      <c r="F25" s="52">
        <v>106.7</v>
      </c>
      <c r="G25" s="52"/>
      <c r="H25" s="53" t="e">
        <f t="shared" si="2"/>
        <v>#DIV/0!</v>
      </c>
      <c r="I25" s="52"/>
      <c r="J25" s="52"/>
      <c r="K25" s="53" t="e">
        <f t="shared" si="3"/>
        <v>#DIV/0!</v>
      </c>
      <c r="L25" s="54"/>
      <c r="M25" s="52"/>
      <c r="N25" s="53" t="e">
        <f t="shared" si="4"/>
        <v>#DIV/0!</v>
      </c>
      <c r="O25" s="52"/>
      <c r="P25" s="52"/>
      <c r="Q25" s="53" t="e">
        <f t="shared" si="5"/>
        <v>#DIV/0!</v>
      </c>
      <c r="R25" s="52"/>
    </row>
    <row r="26" spans="2:18" s="15" customFormat="1" ht="27" hidden="1" customHeight="1">
      <c r="B26" s="16"/>
      <c r="C26" s="18"/>
      <c r="D26" s="53"/>
      <c r="E26" s="56"/>
      <c r="F26" s="52">
        <v>106.7</v>
      </c>
      <c r="G26" s="52"/>
      <c r="H26" s="53" t="e">
        <f t="shared" si="2"/>
        <v>#DIV/0!</v>
      </c>
      <c r="I26" s="52"/>
      <c r="J26" s="52"/>
      <c r="K26" s="53" t="e">
        <f t="shared" si="3"/>
        <v>#DIV/0!</v>
      </c>
      <c r="L26" s="54"/>
      <c r="M26" s="52"/>
      <c r="N26" s="53" t="e">
        <f t="shared" si="4"/>
        <v>#DIV/0!</v>
      </c>
      <c r="O26" s="52"/>
      <c r="P26" s="52"/>
      <c r="Q26" s="53" t="e">
        <f t="shared" si="5"/>
        <v>#DIV/0!</v>
      </c>
      <c r="R26" s="52"/>
    </row>
    <row r="27" spans="2:18" s="15" customFormat="1" ht="27" hidden="1" customHeight="1">
      <c r="B27" s="16"/>
      <c r="C27" s="18"/>
      <c r="D27" s="53"/>
      <c r="E27" s="56"/>
      <c r="F27" s="52">
        <v>106.7</v>
      </c>
      <c r="G27" s="52"/>
      <c r="H27" s="53" t="e">
        <f t="shared" si="2"/>
        <v>#DIV/0!</v>
      </c>
      <c r="I27" s="52"/>
      <c r="J27" s="52"/>
      <c r="K27" s="53" t="e">
        <f t="shared" si="3"/>
        <v>#DIV/0!</v>
      </c>
      <c r="L27" s="54"/>
      <c r="M27" s="52"/>
      <c r="N27" s="53" t="e">
        <f t="shared" si="4"/>
        <v>#DIV/0!</v>
      </c>
      <c r="O27" s="52"/>
      <c r="P27" s="52"/>
      <c r="Q27" s="53" t="e">
        <f t="shared" si="5"/>
        <v>#DIV/0!</v>
      </c>
      <c r="R27" s="52"/>
    </row>
    <row r="28" spans="2:18" s="15" customFormat="1" ht="27" hidden="1" customHeight="1">
      <c r="B28" s="16"/>
      <c r="C28" s="18"/>
      <c r="D28" s="53"/>
      <c r="E28" s="56"/>
      <c r="F28" s="52">
        <v>106.7</v>
      </c>
      <c r="G28" s="52"/>
      <c r="H28" s="53" t="e">
        <f t="shared" si="2"/>
        <v>#DIV/0!</v>
      </c>
      <c r="I28" s="52"/>
      <c r="J28" s="52"/>
      <c r="K28" s="53" t="e">
        <f t="shared" si="3"/>
        <v>#DIV/0!</v>
      </c>
      <c r="L28" s="54"/>
      <c r="M28" s="52"/>
      <c r="N28" s="53" t="e">
        <f t="shared" si="4"/>
        <v>#DIV/0!</v>
      </c>
      <c r="O28" s="52"/>
      <c r="P28" s="52"/>
      <c r="Q28" s="53" t="e">
        <f t="shared" si="5"/>
        <v>#DIV/0!</v>
      </c>
      <c r="R28" s="52"/>
    </row>
    <row r="29" spans="2:18" s="15" customFormat="1" ht="27" hidden="1" customHeight="1">
      <c r="B29" s="16"/>
      <c r="C29" s="18"/>
      <c r="D29" s="53"/>
      <c r="E29" s="56"/>
      <c r="F29" s="52">
        <v>106.7</v>
      </c>
      <c r="G29" s="52"/>
      <c r="H29" s="53" t="e">
        <f t="shared" si="2"/>
        <v>#DIV/0!</v>
      </c>
      <c r="I29" s="52"/>
      <c r="J29" s="52"/>
      <c r="K29" s="53" t="e">
        <f t="shared" si="3"/>
        <v>#DIV/0!</v>
      </c>
      <c r="L29" s="54"/>
      <c r="M29" s="52"/>
      <c r="N29" s="53" t="e">
        <f t="shared" si="4"/>
        <v>#DIV/0!</v>
      </c>
      <c r="O29" s="52"/>
      <c r="P29" s="52"/>
      <c r="Q29" s="53" t="e">
        <f t="shared" si="5"/>
        <v>#DIV/0!</v>
      </c>
      <c r="R29" s="52"/>
    </row>
    <row r="30" spans="2:18" s="15" customFormat="1" ht="27" hidden="1" customHeight="1">
      <c r="B30" s="16"/>
      <c r="C30" s="18"/>
      <c r="D30" s="53"/>
      <c r="E30" s="56"/>
      <c r="F30" s="52">
        <v>106.7</v>
      </c>
      <c r="G30" s="52"/>
      <c r="H30" s="53" t="e">
        <f t="shared" si="2"/>
        <v>#DIV/0!</v>
      </c>
      <c r="I30" s="52"/>
      <c r="J30" s="52"/>
      <c r="K30" s="53" t="e">
        <f t="shared" si="3"/>
        <v>#DIV/0!</v>
      </c>
      <c r="L30" s="54"/>
      <c r="M30" s="52"/>
      <c r="N30" s="53" t="e">
        <f t="shared" si="4"/>
        <v>#DIV/0!</v>
      </c>
      <c r="O30" s="52"/>
      <c r="P30" s="52"/>
      <c r="Q30" s="53" t="e">
        <f t="shared" si="5"/>
        <v>#DIV/0!</v>
      </c>
      <c r="R30" s="52"/>
    </row>
    <row r="31" spans="2:18" s="15" customFormat="1" ht="27" hidden="1" customHeight="1">
      <c r="B31" s="16"/>
      <c r="C31" s="18"/>
      <c r="D31" s="53"/>
      <c r="E31" s="56"/>
      <c r="F31" s="52">
        <v>106.7</v>
      </c>
      <c r="G31" s="52"/>
      <c r="H31" s="53" t="e">
        <f t="shared" si="2"/>
        <v>#DIV/0!</v>
      </c>
      <c r="I31" s="52"/>
      <c r="J31" s="52"/>
      <c r="K31" s="53" t="e">
        <f t="shared" si="3"/>
        <v>#DIV/0!</v>
      </c>
      <c r="L31" s="54"/>
      <c r="M31" s="52"/>
      <c r="N31" s="53" t="e">
        <f t="shared" si="4"/>
        <v>#DIV/0!</v>
      </c>
      <c r="O31" s="52"/>
      <c r="P31" s="52"/>
      <c r="Q31" s="53" t="e">
        <f t="shared" si="5"/>
        <v>#DIV/0!</v>
      </c>
      <c r="R31" s="52"/>
    </row>
    <row r="32" spans="2:18" ht="26.25" hidden="1" customHeight="1">
      <c r="B32" s="16"/>
      <c r="C32" s="19"/>
      <c r="D32" s="51"/>
      <c r="E32" s="9"/>
      <c r="F32" s="52">
        <v>106.7</v>
      </c>
      <c r="G32" s="61"/>
      <c r="H32" s="53" t="e">
        <f t="shared" si="2"/>
        <v>#DIV/0!</v>
      </c>
      <c r="I32" s="52"/>
      <c r="J32" s="52"/>
      <c r="K32" s="53" t="e">
        <f t="shared" si="3"/>
        <v>#DIV/0!</v>
      </c>
      <c r="L32" s="54"/>
      <c r="M32" s="52"/>
      <c r="N32" s="53" t="e">
        <f t="shared" si="4"/>
        <v>#DIV/0!</v>
      </c>
      <c r="O32" s="52"/>
      <c r="P32" s="52"/>
      <c r="Q32" s="53" t="e">
        <f t="shared" si="5"/>
        <v>#DIV/0!</v>
      </c>
      <c r="R32" s="52"/>
    </row>
    <row r="33" spans="2:18" s="15" customFormat="1" ht="25.5" customHeight="1">
      <c r="B33" s="16" t="s">
        <v>22</v>
      </c>
      <c r="C33" s="17" t="s">
        <v>23</v>
      </c>
      <c r="D33" s="53">
        <v>68417</v>
      </c>
      <c r="E33" s="56">
        <v>200</v>
      </c>
      <c r="F33" s="52">
        <v>106.7</v>
      </c>
      <c r="G33" s="52">
        <v>41421</v>
      </c>
      <c r="H33" s="53">
        <f t="shared" si="2"/>
        <v>58.43819552400754</v>
      </c>
      <c r="I33" s="50">
        <v>103.6</v>
      </c>
      <c r="J33" s="52">
        <v>35921</v>
      </c>
      <c r="K33" s="53">
        <f t="shared" si="3"/>
        <v>83.306158702487977</v>
      </c>
      <c r="L33" s="50">
        <v>104.1</v>
      </c>
      <c r="M33" s="52">
        <v>36121</v>
      </c>
      <c r="N33" s="53">
        <f t="shared" si="4"/>
        <v>96.968927070942712</v>
      </c>
      <c r="O33" s="50">
        <v>103.7</v>
      </c>
      <c r="P33" s="52">
        <v>37550</v>
      </c>
      <c r="Q33" s="53">
        <f t="shared" si="5"/>
        <v>100.24700809400484</v>
      </c>
      <c r="R33" s="50">
        <v>103.7</v>
      </c>
    </row>
    <row r="34" spans="2:18" ht="28.5" hidden="1" customHeight="1">
      <c r="B34" s="20" t="s">
        <v>97</v>
      </c>
      <c r="C34" s="14" t="s">
        <v>41</v>
      </c>
      <c r="D34" s="50">
        <f>D35+D36+D37+D38</f>
        <v>0</v>
      </c>
      <c r="E34" s="50"/>
      <c r="F34" s="50">
        <v>106.7</v>
      </c>
      <c r="G34" s="50">
        <f>G35+G36+G37+G38</f>
        <v>0</v>
      </c>
      <c r="H34" s="50" t="e">
        <f t="shared" si="2"/>
        <v>#DIV/0!</v>
      </c>
      <c r="I34" s="50"/>
      <c r="J34" s="6">
        <f>J35+J36+J37+J38</f>
        <v>0</v>
      </c>
      <c r="K34" s="50" t="e">
        <f t="shared" si="3"/>
        <v>#DIV/0!</v>
      </c>
      <c r="L34" s="41"/>
      <c r="M34" s="6">
        <f>M35+M36+M37+M38</f>
        <v>0</v>
      </c>
      <c r="N34" s="50" t="e">
        <f t="shared" si="4"/>
        <v>#DIV/0!</v>
      </c>
      <c r="O34" s="37"/>
      <c r="P34" s="6">
        <f>P35+P36+P37+P38</f>
        <v>0</v>
      </c>
      <c r="Q34" s="50" t="e">
        <f t="shared" si="5"/>
        <v>#DIV/0!</v>
      </c>
      <c r="R34" s="6"/>
    </row>
    <row r="35" spans="2:18" s="15" customFormat="1" ht="28.5" hidden="1" customHeight="1">
      <c r="B35" s="16"/>
      <c r="C35" s="17"/>
      <c r="D35" s="53"/>
      <c r="E35" s="56"/>
      <c r="F35" s="52">
        <v>106.7</v>
      </c>
      <c r="G35" s="52"/>
      <c r="H35" s="53" t="e">
        <f t="shared" si="2"/>
        <v>#DIV/0!</v>
      </c>
      <c r="I35" s="52"/>
      <c r="J35" s="52"/>
      <c r="K35" s="53" t="e">
        <f t="shared" si="3"/>
        <v>#DIV/0!</v>
      </c>
      <c r="L35" s="54"/>
      <c r="M35" s="52"/>
      <c r="N35" s="53" t="e">
        <f t="shared" si="4"/>
        <v>#DIV/0!</v>
      </c>
      <c r="O35" s="52"/>
      <c r="P35" s="52"/>
      <c r="Q35" s="53" t="e">
        <f t="shared" si="5"/>
        <v>#DIV/0!</v>
      </c>
      <c r="R35" s="52"/>
    </row>
    <row r="36" spans="2:18" s="15" customFormat="1" ht="28.5" hidden="1" customHeight="1">
      <c r="B36" s="16"/>
      <c r="C36" s="17"/>
      <c r="D36" s="53"/>
      <c r="E36" s="56"/>
      <c r="F36" s="52">
        <v>106.7</v>
      </c>
      <c r="G36" s="52"/>
      <c r="H36" s="53" t="e">
        <f t="shared" si="2"/>
        <v>#DIV/0!</v>
      </c>
      <c r="I36" s="52"/>
      <c r="J36" s="52"/>
      <c r="K36" s="53" t="e">
        <f t="shared" si="3"/>
        <v>#DIV/0!</v>
      </c>
      <c r="L36" s="54"/>
      <c r="M36" s="52"/>
      <c r="N36" s="53" t="e">
        <f t="shared" si="4"/>
        <v>#DIV/0!</v>
      </c>
      <c r="O36" s="52"/>
      <c r="P36" s="52"/>
      <c r="Q36" s="53" t="e">
        <f t="shared" si="5"/>
        <v>#DIV/0!</v>
      </c>
      <c r="R36" s="52"/>
    </row>
    <row r="37" spans="2:18" s="15" customFormat="1" ht="28.5" hidden="1" customHeight="1">
      <c r="B37" s="16"/>
      <c r="C37" s="17"/>
      <c r="D37" s="53"/>
      <c r="E37" s="56"/>
      <c r="F37" s="52">
        <v>106.7</v>
      </c>
      <c r="G37" s="52"/>
      <c r="H37" s="53" t="e">
        <f t="shared" si="2"/>
        <v>#DIV/0!</v>
      </c>
      <c r="I37" s="52"/>
      <c r="J37" s="52"/>
      <c r="K37" s="53" t="e">
        <f t="shared" si="3"/>
        <v>#DIV/0!</v>
      </c>
      <c r="L37" s="54"/>
      <c r="M37" s="52"/>
      <c r="N37" s="53" t="e">
        <f t="shared" si="4"/>
        <v>#DIV/0!</v>
      </c>
      <c r="O37" s="52"/>
      <c r="P37" s="52"/>
      <c r="Q37" s="53" t="e">
        <f t="shared" si="5"/>
        <v>#DIV/0!</v>
      </c>
      <c r="R37" s="52"/>
    </row>
    <row r="38" spans="2:18" ht="28.5" hidden="1" customHeight="1">
      <c r="B38" s="16"/>
      <c r="C38" s="17"/>
      <c r="D38" s="53"/>
      <c r="E38" s="56"/>
      <c r="F38" s="52">
        <v>106.7</v>
      </c>
      <c r="G38" s="52"/>
      <c r="H38" s="53" t="e">
        <f t="shared" si="2"/>
        <v>#DIV/0!</v>
      </c>
      <c r="I38" s="52"/>
      <c r="J38" s="52"/>
      <c r="K38" s="53" t="e">
        <f t="shared" si="3"/>
        <v>#DIV/0!</v>
      </c>
      <c r="L38" s="54"/>
      <c r="M38" s="52"/>
      <c r="N38" s="53" t="e">
        <f t="shared" si="4"/>
        <v>#DIV/0!</v>
      </c>
      <c r="O38" s="52"/>
      <c r="P38" s="52"/>
      <c r="Q38" s="53" t="e">
        <f t="shared" si="5"/>
        <v>#DIV/0!</v>
      </c>
      <c r="R38" s="52"/>
    </row>
    <row r="39" spans="2:18" s="15" customFormat="1" ht="28.5" hidden="1" customHeight="1">
      <c r="B39" s="21" t="s">
        <v>24</v>
      </c>
      <c r="C39" s="17" t="s">
        <v>23</v>
      </c>
      <c r="D39" s="53"/>
      <c r="E39" s="56"/>
      <c r="F39" s="52">
        <v>106.7</v>
      </c>
      <c r="G39" s="52"/>
      <c r="H39" s="53" t="e">
        <f t="shared" si="2"/>
        <v>#DIV/0!</v>
      </c>
      <c r="I39" s="52"/>
      <c r="J39" s="52"/>
      <c r="K39" s="53" t="e">
        <f t="shared" si="3"/>
        <v>#DIV/0!</v>
      </c>
      <c r="L39" s="54"/>
      <c r="M39" s="52"/>
      <c r="N39" s="53" t="e">
        <f t="shared" si="4"/>
        <v>#DIV/0!</v>
      </c>
      <c r="O39" s="52"/>
      <c r="P39" s="52"/>
      <c r="Q39" s="53" t="e">
        <f t="shared" si="5"/>
        <v>#DIV/0!</v>
      </c>
      <c r="R39" s="52"/>
    </row>
    <row r="40" spans="2:18" ht="47.25" customHeight="1">
      <c r="B40" s="20" t="s">
        <v>98</v>
      </c>
      <c r="C40" s="14" t="s">
        <v>40</v>
      </c>
      <c r="D40" s="50">
        <v>2734</v>
      </c>
      <c r="E40" s="50">
        <v>33.1</v>
      </c>
      <c r="F40" s="50">
        <v>106.7</v>
      </c>
      <c r="G40" s="50">
        <f t="shared" ref="G40" si="11">G42+G48+G53+G55+G57+G59+G61+G64+G67+G69+G71+G73+G76+G79+G82+G85+G88+G91+G94+G97+G99+G101+G103+G105</f>
        <v>5500</v>
      </c>
      <c r="H40" s="50">
        <f t="shared" si="2"/>
        <v>194.17996740600987</v>
      </c>
      <c r="I40" s="50">
        <v>103.6</v>
      </c>
      <c r="J40" s="6">
        <f t="shared" ref="J40:P40" si="12">J42+J48+J53+J55+J57+J59+J61+J64+J67+J69+J71+J73+J76+J79+J82+J85+J88+J91+J94+J97+J99+J101+J103+J105</f>
        <v>0</v>
      </c>
      <c r="K40" s="50">
        <f t="shared" si="3"/>
        <v>0</v>
      </c>
      <c r="L40" s="50">
        <v>104.1</v>
      </c>
      <c r="M40" s="6">
        <f t="shared" si="12"/>
        <v>0</v>
      </c>
      <c r="N40" s="50" t="e">
        <f t="shared" si="4"/>
        <v>#DIV/0!</v>
      </c>
      <c r="O40" s="50">
        <v>103.7</v>
      </c>
      <c r="P40" s="6">
        <f t="shared" si="12"/>
        <v>0</v>
      </c>
      <c r="Q40" s="50" t="e">
        <f t="shared" si="5"/>
        <v>#DIV/0!</v>
      </c>
      <c r="R40" s="50">
        <v>103.7</v>
      </c>
    </row>
    <row r="41" spans="2:18" s="15" customFormat="1" ht="14.25" customHeight="1">
      <c r="B41" s="16"/>
      <c r="C41" s="17" t="s">
        <v>26</v>
      </c>
      <c r="D41" s="53"/>
      <c r="E41" s="56"/>
      <c r="F41" s="52"/>
      <c r="G41" s="52"/>
      <c r="H41" s="50"/>
      <c r="I41" s="52"/>
      <c r="J41" s="23"/>
      <c r="K41" s="50"/>
      <c r="L41" s="40"/>
      <c r="M41" s="23"/>
      <c r="N41" s="50"/>
      <c r="O41" s="50">
        <v>103.7</v>
      </c>
      <c r="P41" s="23"/>
      <c r="Q41" s="50"/>
      <c r="R41" s="50">
        <v>103.7</v>
      </c>
    </row>
    <row r="42" spans="2:18" s="15" customFormat="1" ht="18" customHeight="1">
      <c r="B42" s="22" t="s">
        <v>99</v>
      </c>
      <c r="C42" s="17" t="s">
        <v>39</v>
      </c>
      <c r="D42" s="53">
        <f>D43+D44+D45+D46+D47</f>
        <v>2734</v>
      </c>
      <c r="E42" s="53">
        <v>33.1</v>
      </c>
      <c r="F42" s="52">
        <v>106.7</v>
      </c>
      <c r="G42" s="53">
        <f t="shared" ref="G42" si="13">G43+G44+G45+G46+G47</f>
        <v>5500</v>
      </c>
      <c r="H42" s="53">
        <f t="shared" si="2"/>
        <v>194.17996740600987</v>
      </c>
      <c r="I42" s="50">
        <v>103.6</v>
      </c>
      <c r="J42" s="52">
        <f>J43+J44+J45+J46+J47</f>
        <v>0</v>
      </c>
      <c r="K42" s="53">
        <f t="shared" si="3"/>
        <v>0</v>
      </c>
      <c r="L42" s="50">
        <v>104.1</v>
      </c>
      <c r="M42" s="52">
        <f>M43+M44+M45+M46+M47</f>
        <v>0</v>
      </c>
      <c r="N42" s="53" t="e">
        <f t="shared" si="4"/>
        <v>#DIV/0!</v>
      </c>
      <c r="O42" s="50">
        <v>103.7</v>
      </c>
      <c r="P42" s="52">
        <f>P43+P44+P45+P46+P47</f>
        <v>0</v>
      </c>
      <c r="Q42" s="53" t="e">
        <f t="shared" si="5"/>
        <v>#DIV/0!</v>
      </c>
      <c r="R42" s="50">
        <v>103.7</v>
      </c>
    </row>
    <row r="43" spans="2:18" s="15" customFormat="1" ht="18.75" customHeight="1">
      <c r="B43" s="22"/>
      <c r="C43" s="66" t="s">
        <v>146</v>
      </c>
      <c r="D43" s="67">
        <v>2734</v>
      </c>
      <c r="E43" s="68">
        <v>33.1</v>
      </c>
      <c r="F43" s="52">
        <v>106.7</v>
      </c>
      <c r="G43" s="65">
        <v>5500</v>
      </c>
      <c r="H43" s="53">
        <f t="shared" si="2"/>
        <v>194.17996740600987</v>
      </c>
      <c r="I43" s="50">
        <v>103.6</v>
      </c>
      <c r="J43" s="52"/>
      <c r="K43" s="53">
        <f t="shared" si="3"/>
        <v>0</v>
      </c>
      <c r="L43" s="50">
        <v>104.1</v>
      </c>
      <c r="M43" s="52"/>
      <c r="N43" s="53" t="e">
        <f t="shared" si="4"/>
        <v>#DIV/0!</v>
      </c>
      <c r="O43" s="50">
        <v>103.7</v>
      </c>
      <c r="P43" s="52"/>
      <c r="Q43" s="53" t="e">
        <f t="shared" si="5"/>
        <v>#DIV/0!</v>
      </c>
      <c r="R43" s="50">
        <v>103.7</v>
      </c>
    </row>
    <row r="44" spans="2:18" s="15" customFormat="1" ht="30" hidden="1" customHeight="1">
      <c r="B44" s="22"/>
      <c r="C44" s="17"/>
      <c r="D44" s="53"/>
      <c r="E44" s="56"/>
      <c r="F44" s="52">
        <v>106.7</v>
      </c>
      <c r="G44" s="52"/>
      <c r="H44" s="53" t="e">
        <f t="shared" si="2"/>
        <v>#DIV/0!</v>
      </c>
      <c r="I44" s="52"/>
      <c r="J44" s="52"/>
      <c r="K44" s="53" t="e">
        <f t="shared" si="3"/>
        <v>#DIV/0!</v>
      </c>
      <c r="L44" s="54"/>
      <c r="M44" s="52"/>
      <c r="N44" s="53" t="e">
        <f t="shared" si="4"/>
        <v>#DIV/0!</v>
      </c>
      <c r="O44" s="52"/>
      <c r="P44" s="52"/>
      <c r="Q44" s="53" t="e">
        <f t="shared" si="5"/>
        <v>#DIV/0!</v>
      </c>
      <c r="R44" s="52"/>
    </row>
    <row r="45" spans="2:18" s="15" customFormat="1" ht="30" hidden="1" customHeight="1">
      <c r="B45" s="22"/>
      <c r="C45" s="17"/>
      <c r="D45" s="53"/>
      <c r="E45" s="56"/>
      <c r="F45" s="52">
        <v>106.7</v>
      </c>
      <c r="G45" s="52"/>
      <c r="H45" s="53" t="e">
        <f t="shared" si="2"/>
        <v>#DIV/0!</v>
      </c>
      <c r="I45" s="52"/>
      <c r="J45" s="52"/>
      <c r="K45" s="53" t="e">
        <f t="shared" si="3"/>
        <v>#DIV/0!</v>
      </c>
      <c r="L45" s="54"/>
      <c r="M45" s="52"/>
      <c r="N45" s="53" t="e">
        <f t="shared" si="4"/>
        <v>#DIV/0!</v>
      </c>
      <c r="O45" s="52"/>
      <c r="P45" s="52"/>
      <c r="Q45" s="53" t="e">
        <f t="shared" si="5"/>
        <v>#DIV/0!</v>
      </c>
      <c r="R45" s="52"/>
    </row>
    <row r="46" spans="2:18" s="15" customFormat="1" ht="30" hidden="1" customHeight="1">
      <c r="B46" s="22"/>
      <c r="C46" s="17"/>
      <c r="D46" s="53"/>
      <c r="E46" s="56"/>
      <c r="F46" s="52">
        <v>106.7</v>
      </c>
      <c r="G46" s="52"/>
      <c r="H46" s="53" t="e">
        <f t="shared" si="2"/>
        <v>#DIV/0!</v>
      </c>
      <c r="I46" s="52"/>
      <c r="J46" s="52"/>
      <c r="K46" s="53" t="e">
        <f t="shared" si="3"/>
        <v>#DIV/0!</v>
      </c>
      <c r="L46" s="54"/>
      <c r="M46" s="52"/>
      <c r="N46" s="53" t="e">
        <f t="shared" si="4"/>
        <v>#DIV/0!</v>
      </c>
      <c r="O46" s="52"/>
      <c r="P46" s="52"/>
      <c r="Q46" s="53" t="e">
        <f t="shared" si="5"/>
        <v>#DIV/0!</v>
      </c>
      <c r="R46" s="52"/>
    </row>
    <row r="47" spans="2:18" s="15" customFormat="1" ht="30" hidden="1" customHeight="1">
      <c r="B47" s="22"/>
      <c r="C47" s="17"/>
      <c r="D47" s="53"/>
      <c r="E47" s="56"/>
      <c r="F47" s="52">
        <v>106.7</v>
      </c>
      <c r="G47" s="52"/>
      <c r="H47" s="53" t="e">
        <f t="shared" si="2"/>
        <v>#DIV/0!</v>
      </c>
      <c r="I47" s="52"/>
      <c r="J47" s="52"/>
      <c r="K47" s="53" t="e">
        <f t="shared" si="3"/>
        <v>#DIV/0!</v>
      </c>
      <c r="L47" s="54"/>
      <c r="M47" s="52"/>
      <c r="N47" s="53" t="e">
        <f t="shared" si="4"/>
        <v>#DIV/0!</v>
      </c>
      <c r="O47" s="52"/>
      <c r="P47" s="52"/>
      <c r="Q47" s="53" t="e">
        <f t="shared" si="5"/>
        <v>#DIV/0!</v>
      </c>
      <c r="R47" s="52"/>
    </row>
    <row r="48" spans="2:18" s="15" customFormat="1" ht="30" hidden="1" customHeight="1">
      <c r="B48" s="22" t="s">
        <v>25</v>
      </c>
      <c r="C48" s="17" t="s">
        <v>38</v>
      </c>
      <c r="D48" s="53">
        <f>D49+D50+D51+D52</f>
        <v>0</v>
      </c>
      <c r="E48" s="53"/>
      <c r="F48" s="52">
        <v>106.7</v>
      </c>
      <c r="G48" s="53">
        <f t="shared" ref="G48" si="14">G49+G50+G51+G52</f>
        <v>0</v>
      </c>
      <c r="H48" s="53" t="e">
        <f t="shared" si="2"/>
        <v>#DIV/0!</v>
      </c>
      <c r="I48" s="52"/>
      <c r="J48" s="52">
        <f>J49+J50+J51+J52</f>
        <v>0</v>
      </c>
      <c r="K48" s="53" t="e">
        <f t="shared" si="3"/>
        <v>#DIV/0!</v>
      </c>
      <c r="L48" s="54"/>
      <c r="M48" s="52">
        <f>M49+M50+M51+M52</f>
        <v>0</v>
      </c>
      <c r="N48" s="53" t="e">
        <f t="shared" si="4"/>
        <v>#DIV/0!</v>
      </c>
      <c r="O48" s="52"/>
      <c r="P48" s="52">
        <f>P49+P50+P51+P52</f>
        <v>0</v>
      </c>
      <c r="Q48" s="53" t="e">
        <f t="shared" si="5"/>
        <v>#DIV/0!</v>
      </c>
      <c r="R48" s="52"/>
    </row>
    <row r="49" spans="2:18" s="15" customFormat="1" ht="30" hidden="1" customHeight="1">
      <c r="B49" s="22"/>
      <c r="C49" s="17"/>
      <c r="D49" s="53"/>
      <c r="E49" s="56"/>
      <c r="F49" s="52">
        <v>106.7</v>
      </c>
      <c r="G49" s="52"/>
      <c r="H49" s="53" t="e">
        <f t="shared" si="2"/>
        <v>#DIV/0!</v>
      </c>
      <c r="I49" s="52"/>
      <c r="J49" s="52"/>
      <c r="K49" s="53" t="e">
        <f t="shared" si="3"/>
        <v>#DIV/0!</v>
      </c>
      <c r="L49" s="54"/>
      <c r="M49" s="52"/>
      <c r="N49" s="53" t="e">
        <f t="shared" si="4"/>
        <v>#DIV/0!</v>
      </c>
      <c r="O49" s="52"/>
      <c r="P49" s="52"/>
      <c r="Q49" s="53" t="e">
        <f t="shared" si="5"/>
        <v>#DIV/0!</v>
      </c>
      <c r="R49" s="52"/>
    </row>
    <row r="50" spans="2:18" s="15" customFormat="1" ht="30" hidden="1" customHeight="1">
      <c r="B50" s="22"/>
      <c r="C50" s="17"/>
      <c r="D50" s="53"/>
      <c r="E50" s="56"/>
      <c r="F50" s="52">
        <v>106.7</v>
      </c>
      <c r="G50" s="52"/>
      <c r="H50" s="53" t="e">
        <f t="shared" si="2"/>
        <v>#DIV/0!</v>
      </c>
      <c r="I50" s="52"/>
      <c r="J50" s="52"/>
      <c r="K50" s="53" t="e">
        <f t="shared" si="3"/>
        <v>#DIV/0!</v>
      </c>
      <c r="L50" s="54"/>
      <c r="M50" s="52"/>
      <c r="N50" s="53" t="e">
        <f t="shared" si="4"/>
        <v>#DIV/0!</v>
      </c>
      <c r="O50" s="52"/>
      <c r="P50" s="52"/>
      <c r="Q50" s="53" t="e">
        <f t="shared" si="5"/>
        <v>#DIV/0!</v>
      </c>
      <c r="R50" s="52"/>
    </row>
    <row r="51" spans="2:18" s="15" customFormat="1" ht="30" hidden="1" customHeight="1">
      <c r="B51" s="22"/>
      <c r="C51" s="17"/>
      <c r="D51" s="53"/>
      <c r="E51" s="56"/>
      <c r="F51" s="52">
        <v>106.7</v>
      </c>
      <c r="G51" s="52"/>
      <c r="H51" s="53" t="e">
        <f t="shared" si="2"/>
        <v>#DIV/0!</v>
      </c>
      <c r="I51" s="52"/>
      <c r="J51" s="52"/>
      <c r="K51" s="53" t="e">
        <f t="shared" si="3"/>
        <v>#DIV/0!</v>
      </c>
      <c r="L51" s="54"/>
      <c r="M51" s="52"/>
      <c r="N51" s="53" t="e">
        <f t="shared" si="4"/>
        <v>#DIV/0!</v>
      </c>
      <c r="O51" s="52"/>
      <c r="P51" s="52"/>
      <c r="Q51" s="53" t="e">
        <f t="shared" si="5"/>
        <v>#DIV/0!</v>
      </c>
      <c r="R51" s="52"/>
    </row>
    <row r="52" spans="2:18" s="15" customFormat="1" ht="30" hidden="1" customHeight="1">
      <c r="B52" s="22"/>
      <c r="C52" s="17"/>
      <c r="D52" s="53"/>
      <c r="E52" s="56"/>
      <c r="F52" s="52">
        <v>106.7</v>
      </c>
      <c r="G52" s="52"/>
      <c r="H52" s="53" t="e">
        <f t="shared" si="2"/>
        <v>#DIV/0!</v>
      </c>
      <c r="I52" s="52"/>
      <c r="J52" s="52"/>
      <c r="K52" s="53" t="e">
        <f t="shared" si="3"/>
        <v>#DIV/0!</v>
      </c>
      <c r="L52" s="54"/>
      <c r="M52" s="52"/>
      <c r="N52" s="53" t="e">
        <f t="shared" si="4"/>
        <v>#DIV/0!</v>
      </c>
      <c r="O52" s="52"/>
      <c r="P52" s="52"/>
      <c r="Q52" s="53" t="e">
        <f t="shared" si="5"/>
        <v>#DIV/0!</v>
      </c>
      <c r="R52" s="52"/>
    </row>
    <row r="53" spans="2:18" s="25" customFormat="1" ht="30" hidden="1" customHeight="1">
      <c r="B53" s="22" t="s">
        <v>29</v>
      </c>
      <c r="C53" s="24" t="s">
        <v>37</v>
      </c>
      <c r="D53" s="53">
        <f>D54</f>
        <v>0</v>
      </c>
      <c r="E53" s="52"/>
      <c r="F53" s="52">
        <v>106.7</v>
      </c>
      <c r="G53" s="52">
        <f>G54</f>
        <v>0</v>
      </c>
      <c r="H53" s="53" t="e">
        <f t="shared" si="2"/>
        <v>#DIV/0!</v>
      </c>
      <c r="I53" s="52"/>
      <c r="J53" s="52">
        <f>J54</f>
        <v>0</v>
      </c>
      <c r="K53" s="53" t="e">
        <f t="shared" si="3"/>
        <v>#DIV/0!</v>
      </c>
      <c r="L53" s="54"/>
      <c r="M53" s="52">
        <f>M54</f>
        <v>0</v>
      </c>
      <c r="N53" s="53" t="e">
        <f t="shared" si="4"/>
        <v>#DIV/0!</v>
      </c>
      <c r="O53" s="52"/>
      <c r="P53" s="52">
        <f>P54</f>
        <v>0</v>
      </c>
      <c r="Q53" s="53" t="e">
        <f t="shared" si="5"/>
        <v>#DIV/0!</v>
      </c>
      <c r="R53" s="52"/>
    </row>
    <row r="54" spans="2:18" s="15" customFormat="1" ht="30" hidden="1" customHeight="1">
      <c r="B54" s="22"/>
      <c r="C54" s="17"/>
      <c r="D54" s="53"/>
      <c r="E54" s="56"/>
      <c r="F54" s="52">
        <v>106.7</v>
      </c>
      <c r="G54" s="52"/>
      <c r="H54" s="53" t="e">
        <f t="shared" si="2"/>
        <v>#DIV/0!</v>
      </c>
      <c r="I54" s="52"/>
      <c r="J54" s="52"/>
      <c r="K54" s="53" t="e">
        <f t="shared" si="3"/>
        <v>#DIV/0!</v>
      </c>
      <c r="L54" s="54"/>
      <c r="M54" s="52"/>
      <c r="N54" s="53" t="e">
        <f t="shared" si="4"/>
        <v>#DIV/0!</v>
      </c>
      <c r="O54" s="52"/>
      <c r="P54" s="52"/>
      <c r="Q54" s="53" t="e">
        <f t="shared" si="5"/>
        <v>#DIV/0!</v>
      </c>
      <c r="R54" s="52"/>
    </row>
    <row r="55" spans="2:18" s="15" customFormat="1" ht="30" hidden="1" customHeight="1">
      <c r="B55" s="22" t="s">
        <v>100</v>
      </c>
      <c r="C55" s="17" t="s">
        <v>36</v>
      </c>
      <c r="D55" s="53">
        <f>D56</f>
        <v>0</v>
      </c>
      <c r="E55" s="52"/>
      <c r="F55" s="52">
        <v>106.7</v>
      </c>
      <c r="G55" s="52">
        <f>G56</f>
        <v>0</v>
      </c>
      <c r="H55" s="53" t="e">
        <f t="shared" si="2"/>
        <v>#DIV/0!</v>
      </c>
      <c r="I55" s="52"/>
      <c r="J55" s="52">
        <f>J56</f>
        <v>0</v>
      </c>
      <c r="K55" s="53" t="e">
        <f t="shared" si="3"/>
        <v>#DIV/0!</v>
      </c>
      <c r="L55" s="54"/>
      <c r="M55" s="52">
        <f>M56</f>
        <v>0</v>
      </c>
      <c r="N55" s="53" t="e">
        <f t="shared" si="4"/>
        <v>#DIV/0!</v>
      </c>
      <c r="O55" s="52"/>
      <c r="P55" s="52">
        <f>P56</f>
        <v>0</v>
      </c>
      <c r="Q55" s="53" t="e">
        <f t="shared" si="5"/>
        <v>#DIV/0!</v>
      </c>
      <c r="R55" s="52"/>
    </row>
    <row r="56" spans="2:18" s="15" customFormat="1" ht="30" hidden="1" customHeight="1">
      <c r="B56" s="22"/>
      <c r="C56" s="17"/>
      <c r="D56" s="53"/>
      <c r="E56" s="52"/>
      <c r="F56" s="52">
        <v>106.7</v>
      </c>
      <c r="G56" s="52"/>
      <c r="H56" s="53" t="e">
        <f t="shared" si="2"/>
        <v>#DIV/0!</v>
      </c>
      <c r="I56" s="52"/>
      <c r="J56" s="52"/>
      <c r="K56" s="53" t="e">
        <f t="shared" si="3"/>
        <v>#DIV/0!</v>
      </c>
      <c r="L56" s="54"/>
      <c r="M56" s="52"/>
      <c r="N56" s="53" t="e">
        <f t="shared" si="4"/>
        <v>#DIV/0!</v>
      </c>
      <c r="O56" s="52"/>
      <c r="P56" s="52"/>
      <c r="Q56" s="53" t="e">
        <f t="shared" si="5"/>
        <v>#DIV/0!</v>
      </c>
      <c r="R56" s="52"/>
    </row>
    <row r="57" spans="2:18" s="15" customFormat="1" ht="30" hidden="1" customHeight="1">
      <c r="B57" s="22" t="s">
        <v>30</v>
      </c>
      <c r="C57" s="17" t="s">
        <v>35</v>
      </c>
      <c r="D57" s="53">
        <f>D58</f>
        <v>0</v>
      </c>
      <c r="E57" s="52"/>
      <c r="F57" s="52">
        <v>106.7</v>
      </c>
      <c r="G57" s="52">
        <f>G58</f>
        <v>0</v>
      </c>
      <c r="H57" s="53" t="e">
        <f t="shared" si="2"/>
        <v>#DIV/0!</v>
      </c>
      <c r="I57" s="52"/>
      <c r="J57" s="52">
        <f>J58</f>
        <v>0</v>
      </c>
      <c r="K57" s="53" t="e">
        <f t="shared" si="3"/>
        <v>#DIV/0!</v>
      </c>
      <c r="L57" s="54"/>
      <c r="M57" s="52">
        <f>M58</f>
        <v>0</v>
      </c>
      <c r="N57" s="53" t="e">
        <f t="shared" si="4"/>
        <v>#DIV/0!</v>
      </c>
      <c r="O57" s="52"/>
      <c r="P57" s="52">
        <f>P58</f>
        <v>0</v>
      </c>
      <c r="Q57" s="53" t="e">
        <f t="shared" si="5"/>
        <v>#DIV/0!</v>
      </c>
      <c r="R57" s="52"/>
    </row>
    <row r="58" spans="2:18" s="15" customFormat="1" ht="30" hidden="1" customHeight="1">
      <c r="B58" s="22"/>
      <c r="C58" s="17"/>
      <c r="D58" s="53"/>
      <c r="E58" s="52"/>
      <c r="F58" s="52">
        <v>106.7</v>
      </c>
      <c r="G58" s="52"/>
      <c r="H58" s="53" t="e">
        <f t="shared" si="2"/>
        <v>#DIV/0!</v>
      </c>
      <c r="I58" s="52"/>
      <c r="J58" s="52"/>
      <c r="K58" s="53" t="e">
        <f t="shared" si="3"/>
        <v>#DIV/0!</v>
      </c>
      <c r="L58" s="54"/>
      <c r="M58" s="52"/>
      <c r="N58" s="53" t="e">
        <f t="shared" si="4"/>
        <v>#DIV/0!</v>
      </c>
      <c r="O58" s="52"/>
      <c r="P58" s="52"/>
      <c r="Q58" s="53" t="e">
        <f t="shared" si="5"/>
        <v>#DIV/0!</v>
      </c>
      <c r="R58" s="52"/>
    </row>
    <row r="59" spans="2:18" s="15" customFormat="1" ht="30" hidden="1" customHeight="1">
      <c r="B59" s="26" t="s">
        <v>102</v>
      </c>
      <c r="C59" s="17" t="s">
        <v>34</v>
      </c>
      <c r="D59" s="53">
        <f>D60</f>
        <v>0</v>
      </c>
      <c r="E59" s="52"/>
      <c r="F59" s="52">
        <v>106.7</v>
      </c>
      <c r="G59" s="52">
        <f>G60</f>
        <v>0</v>
      </c>
      <c r="H59" s="53" t="e">
        <f t="shared" si="2"/>
        <v>#DIV/0!</v>
      </c>
      <c r="I59" s="52"/>
      <c r="J59" s="52">
        <f>J60</f>
        <v>0</v>
      </c>
      <c r="K59" s="53" t="e">
        <f t="shared" si="3"/>
        <v>#DIV/0!</v>
      </c>
      <c r="L59" s="54"/>
      <c r="M59" s="52">
        <f>M60</f>
        <v>0</v>
      </c>
      <c r="N59" s="53" t="e">
        <f t="shared" si="4"/>
        <v>#DIV/0!</v>
      </c>
      <c r="O59" s="52"/>
      <c r="P59" s="52">
        <f>P60</f>
        <v>0</v>
      </c>
      <c r="Q59" s="53" t="e">
        <f t="shared" si="5"/>
        <v>#DIV/0!</v>
      </c>
      <c r="R59" s="52"/>
    </row>
    <row r="60" spans="2:18" s="15" customFormat="1" ht="30" hidden="1" customHeight="1">
      <c r="B60" s="22"/>
      <c r="C60" s="17"/>
      <c r="D60" s="53"/>
      <c r="E60" s="52"/>
      <c r="F60" s="52">
        <v>106.7</v>
      </c>
      <c r="G60" s="52"/>
      <c r="H60" s="53" t="e">
        <f t="shared" si="2"/>
        <v>#DIV/0!</v>
      </c>
      <c r="I60" s="52"/>
      <c r="J60" s="52"/>
      <c r="K60" s="53" t="e">
        <f t="shared" si="3"/>
        <v>#DIV/0!</v>
      </c>
      <c r="L60" s="54"/>
      <c r="M60" s="52"/>
      <c r="N60" s="53" t="e">
        <f t="shared" si="4"/>
        <v>#DIV/0!</v>
      </c>
      <c r="O60" s="52"/>
      <c r="P60" s="52"/>
      <c r="Q60" s="53" t="e">
        <f t="shared" si="5"/>
        <v>#DIV/0!</v>
      </c>
      <c r="R60" s="52"/>
    </row>
    <row r="61" spans="2:18" s="15" customFormat="1" ht="72" hidden="1" customHeight="1">
      <c r="B61" s="22" t="s">
        <v>103</v>
      </c>
      <c r="C61" s="17" t="s">
        <v>31</v>
      </c>
      <c r="D61" s="53">
        <f>D62+D63</f>
        <v>0</v>
      </c>
      <c r="E61" s="52"/>
      <c r="F61" s="52">
        <v>106.7</v>
      </c>
      <c r="G61" s="52">
        <f>G62+G63</f>
        <v>0</v>
      </c>
      <c r="H61" s="53" t="e">
        <f t="shared" si="2"/>
        <v>#DIV/0!</v>
      </c>
      <c r="I61" s="52"/>
      <c r="J61" s="52">
        <f>J62+J63</f>
        <v>0</v>
      </c>
      <c r="K61" s="53" t="e">
        <f t="shared" si="3"/>
        <v>#DIV/0!</v>
      </c>
      <c r="L61" s="54"/>
      <c r="M61" s="52">
        <f>M62+M63</f>
        <v>0</v>
      </c>
      <c r="N61" s="53" t="e">
        <f t="shared" si="4"/>
        <v>#DIV/0!</v>
      </c>
      <c r="O61" s="52"/>
      <c r="P61" s="52">
        <f>P62+P63</f>
        <v>0</v>
      </c>
      <c r="Q61" s="53" t="e">
        <f t="shared" si="5"/>
        <v>#DIV/0!</v>
      </c>
      <c r="R61" s="52"/>
    </row>
    <row r="62" spans="2:18" s="15" customFormat="1" ht="30" hidden="1" customHeight="1">
      <c r="B62" s="22"/>
      <c r="C62" s="17"/>
      <c r="D62" s="53"/>
      <c r="E62" s="52"/>
      <c r="F62" s="52">
        <v>106.7</v>
      </c>
      <c r="G62" s="52"/>
      <c r="H62" s="53" t="e">
        <f t="shared" si="2"/>
        <v>#DIV/0!</v>
      </c>
      <c r="I62" s="52"/>
      <c r="J62" s="52"/>
      <c r="K62" s="53" t="e">
        <f t="shared" si="3"/>
        <v>#DIV/0!</v>
      </c>
      <c r="L62" s="54"/>
      <c r="M62" s="52"/>
      <c r="N62" s="53" t="e">
        <f t="shared" si="4"/>
        <v>#DIV/0!</v>
      </c>
      <c r="O62" s="52"/>
      <c r="P62" s="52"/>
      <c r="Q62" s="53" t="e">
        <f t="shared" si="5"/>
        <v>#DIV/0!</v>
      </c>
      <c r="R62" s="52"/>
    </row>
    <row r="63" spans="2:18" s="15" customFormat="1" ht="30" hidden="1" customHeight="1">
      <c r="B63" s="22"/>
      <c r="C63" s="17"/>
      <c r="D63" s="53"/>
      <c r="E63" s="52"/>
      <c r="F63" s="52">
        <v>106.7</v>
      </c>
      <c r="G63" s="52"/>
      <c r="H63" s="53" t="e">
        <f t="shared" si="2"/>
        <v>#DIV/0!</v>
      </c>
      <c r="I63" s="52"/>
      <c r="J63" s="52"/>
      <c r="K63" s="53" t="e">
        <f t="shared" si="3"/>
        <v>#DIV/0!</v>
      </c>
      <c r="L63" s="54"/>
      <c r="M63" s="52"/>
      <c r="N63" s="53" t="e">
        <f t="shared" si="4"/>
        <v>#DIV/0!</v>
      </c>
      <c r="O63" s="52"/>
      <c r="P63" s="52"/>
      <c r="Q63" s="53" t="e">
        <f t="shared" si="5"/>
        <v>#DIV/0!</v>
      </c>
      <c r="R63" s="52"/>
    </row>
    <row r="64" spans="2:18" s="15" customFormat="1" ht="30" hidden="1" customHeight="1">
      <c r="B64" s="22" t="s">
        <v>104</v>
      </c>
      <c r="C64" s="17" t="s">
        <v>32</v>
      </c>
      <c r="D64" s="53">
        <f>D65+D66</f>
        <v>0</v>
      </c>
      <c r="E64" s="52"/>
      <c r="F64" s="52">
        <v>106.7</v>
      </c>
      <c r="G64" s="52">
        <f>G65+G66</f>
        <v>0</v>
      </c>
      <c r="H64" s="53" t="e">
        <f t="shared" si="2"/>
        <v>#DIV/0!</v>
      </c>
      <c r="I64" s="52"/>
      <c r="J64" s="52">
        <f>J65+J66</f>
        <v>0</v>
      </c>
      <c r="K64" s="53" t="e">
        <f t="shared" si="3"/>
        <v>#DIV/0!</v>
      </c>
      <c r="L64" s="54"/>
      <c r="M64" s="52">
        <f>M65+M66</f>
        <v>0</v>
      </c>
      <c r="N64" s="53" t="e">
        <f t="shared" si="4"/>
        <v>#DIV/0!</v>
      </c>
      <c r="O64" s="52"/>
      <c r="P64" s="52">
        <f>P65+P66</f>
        <v>0</v>
      </c>
      <c r="Q64" s="53" t="e">
        <f t="shared" si="5"/>
        <v>#DIV/0!</v>
      </c>
      <c r="R64" s="52"/>
    </row>
    <row r="65" spans="2:18" s="15" customFormat="1" ht="30" hidden="1" customHeight="1">
      <c r="B65" s="22"/>
      <c r="C65" s="17"/>
      <c r="D65" s="53"/>
      <c r="E65" s="52"/>
      <c r="F65" s="52">
        <v>106.7</v>
      </c>
      <c r="G65" s="52"/>
      <c r="H65" s="53" t="e">
        <f t="shared" si="2"/>
        <v>#DIV/0!</v>
      </c>
      <c r="I65" s="52"/>
      <c r="J65" s="52"/>
      <c r="K65" s="53" t="e">
        <f t="shared" si="3"/>
        <v>#DIV/0!</v>
      </c>
      <c r="L65" s="54"/>
      <c r="M65" s="52"/>
      <c r="N65" s="53" t="e">
        <f t="shared" si="4"/>
        <v>#DIV/0!</v>
      </c>
      <c r="O65" s="52"/>
      <c r="P65" s="52"/>
      <c r="Q65" s="53" t="e">
        <f t="shared" si="5"/>
        <v>#DIV/0!</v>
      </c>
      <c r="R65" s="52"/>
    </row>
    <row r="66" spans="2:18" s="15" customFormat="1" ht="30" hidden="1" customHeight="1">
      <c r="B66" s="22"/>
      <c r="C66" s="17"/>
      <c r="D66" s="53"/>
      <c r="E66" s="52"/>
      <c r="F66" s="52">
        <v>106.7</v>
      </c>
      <c r="G66" s="52"/>
      <c r="H66" s="53" t="e">
        <f t="shared" si="2"/>
        <v>#DIV/0!</v>
      </c>
      <c r="I66" s="52"/>
      <c r="J66" s="52"/>
      <c r="K66" s="53" t="e">
        <f t="shared" si="3"/>
        <v>#DIV/0!</v>
      </c>
      <c r="L66" s="54"/>
      <c r="M66" s="52"/>
      <c r="N66" s="53" t="e">
        <f t="shared" si="4"/>
        <v>#DIV/0!</v>
      </c>
      <c r="O66" s="52"/>
      <c r="P66" s="52"/>
      <c r="Q66" s="53" t="e">
        <f t="shared" si="5"/>
        <v>#DIV/0!</v>
      </c>
      <c r="R66" s="52"/>
    </row>
    <row r="67" spans="2:18" s="15" customFormat="1" ht="41.25" hidden="1" customHeight="1">
      <c r="B67" s="22" t="s">
        <v>105</v>
      </c>
      <c r="C67" s="17" t="s">
        <v>33</v>
      </c>
      <c r="D67" s="53">
        <f>D68</f>
        <v>0</v>
      </c>
      <c r="E67" s="52"/>
      <c r="F67" s="52">
        <v>106.7</v>
      </c>
      <c r="G67" s="52">
        <f>G68</f>
        <v>0</v>
      </c>
      <c r="H67" s="53" t="e">
        <f t="shared" si="2"/>
        <v>#DIV/0!</v>
      </c>
      <c r="I67" s="52"/>
      <c r="J67" s="52">
        <f>J68</f>
        <v>0</v>
      </c>
      <c r="K67" s="53" t="e">
        <f t="shared" si="3"/>
        <v>#DIV/0!</v>
      </c>
      <c r="L67" s="54"/>
      <c r="M67" s="52">
        <f>M68</f>
        <v>0</v>
      </c>
      <c r="N67" s="53" t="e">
        <f t="shared" si="4"/>
        <v>#DIV/0!</v>
      </c>
      <c r="O67" s="52"/>
      <c r="P67" s="52">
        <f>P68</f>
        <v>0</v>
      </c>
      <c r="Q67" s="53" t="e">
        <f t="shared" si="5"/>
        <v>#DIV/0!</v>
      </c>
      <c r="R67" s="52"/>
    </row>
    <row r="68" spans="2:18" s="15" customFormat="1" ht="30" hidden="1" customHeight="1">
      <c r="B68" s="22"/>
      <c r="C68" s="69" t="s">
        <v>147</v>
      </c>
      <c r="D68" s="63"/>
      <c r="E68" s="68"/>
      <c r="F68" s="52">
        <v>106.7</v>
      </c>
      <c r="G68" s="65">
        <v>0</v>
      </c>
      <c r="H68" s="53" t="e">
        <f t="shared" si="2"/>
        <v>#DIV/0!</v>
      </c>
      <c r="I68" s="52"/>
      <c r="J68" s="52"/>
      <c r="K68" s="53" t="e">
        <f t="shared" si="3"/>
        <v>#DIV/0!</v>
      </c>
      <c r="L68" s="54"/>
      <c r="M68" s="52"/>
      <c r="N68" s="53" t="e">
        <f t="shared" si="4"/>
        <v>#DIV/0!</v>
      </c>
      <c r="O68" s="52"/>
      <c r="P68" s="52"/>
      <c r="Q68" s="53" t="e">
        <f t="shared" si="5"/>
        <v>#DIV/0!</v>
      </c>
      <c r="R68" s="52"/>
    </row>
    <row r="69" spans="2:18" s="15" customFormat="1" ht="30" hidden="1" customHeight="1">
      <c r="B69" s="22" t="s">
        <v>106</v>
      </c>
      <c r="C69" s="17" t="s">
        <v>43</v>
      </c>
      <c r="D69" s="53">
        <f>D70</f>
        <v>0</v>
      </c>
      <c r="E69" s="53"/>
      <c r="F69" s="52">
        <v>106.7</v>
      </c>
      <c r="G69" s="53">
        <f t="shared" ref="G69" si="15">G70</f>
        <v>0</v>
      </c>
      <c r="H69" s="53" t="e">
        <f t="shared" si="2"/>
        <v>#DIV/0!</v>
      </c>
      <c r="I69" s="52"/>
      <c r="J69" s="52">
        <f>J70</f>
        <v>0</v>
      </c>
      <c r="K69" s="53" t="e">
        <f t="shared" si="3"/>
        <v>#DIV/0!</v>
      </c>
      <c r="L69" s="54"/>
      <c r="M69" s="52">
        <f>M70</f>
        <v>0</v>
      </c>
      <c r="N69" s="53" t="e">
        <f t="shared" si="4"/>
        <v>#DIV/0!</v>
      </c>
      <c r="O69" s="52"/>
      <c r="P69" s="52">
        <f>P70</f>
        <v>0</v>
      </c>
      <c r="Q69" s="53" t="e">
        <f t="shared" si="5"/>
        <v>#DIV/0!</v>
      </c>
      <c r="R69" s="52"/>
    </row>
    <row r="70" spans="2:18" s="15" customFormat="1" ht="30" hidden="1" customHeight="1">
      <c r="B70" s="22"/>
      <c r="C70" s="17"/>
      <c r="D70" s="53"/>
      <c r="E70" s="52"/>
      <c r="F70" s="52">
        <v>106.7</v>
      </c>
      <c r="G70" s="52"/>
      <c r="H70" s="53" t="e">
        <f t="shared" si="2"/>
        <v>#DIV/0!</v>
      </c>
      <c r="I70" s="52"/>
      <c r="J70" s="52"/>
      <c r="K70" s="53" t="e">
        <f t="shared" si="3"/>
        <v>#DIV/0!</v>
      </c>
      <c r="L70" s="54"/>
      <c r="M70" s="52"/>
      <c r="N70" s="53" t="e">
        <f t="shared" si="4"/>
        <v>#DIV/0!</v>
      </c>
      <c r="O70" s="52"/>
      <c r="P70" s="52"/>
      <c r="Q70" s="53" t="e">
        <f t="shared" si="5"/>
        <v>#DIV/0!</v>
      </c>
      <c r="R70" s="52"/>
    </row>
    <row r="71" spans="2:18" s="15" customFormat="1" ht="30" hidden="1" customHeight="1">
      <c r="B71" s="22" t="s">
        <v>107</v>
      </c>
      <c r="C71" s="17" t="s">
        <v>44</v>
      </c>
      <c r="D71" s="53">
        <f>D72</f>
        <v>0</v>
      </c>
      <c r="E71" s="53"/>
      <c r="F71" s="52">
        <v>106.7</v>
      </c>
      <c r="G71" s="53">
        <f t="shared" ref="G71" si="16">G72</f>
        <v>0</v>
      </c>
      <c r="H71" s="53" t="e">
        <f t="shared" si="2"/>
        <v>#DIV/0!</v>
      </c>
      <c r="I71" s="52"/>
      <c r="J71" s="52">
        <f>J72</f>
        <v>0</v>
      </c>
      <c r="K71" s="53" t="e">
        <f t="shared" si="3"/>
        <v>#DIV/0!</v>
      </c>
      <c r="L71" s="54"/>
      <c r="M71" s="52">
        <f>M72</f>
        <v>0</v>
      </c>
      <c r="N71" s="53" t="e">
        <f t="shared" si="4"/>
        <v>#DIV/0!</v>
      </c>
      <c r="O71" s="52"/>
      <c r="P71" s="52">
        <f>P72</f>
        <v>0</v>
      </c>
      <c r="Q71" s="53" t="e">
        <f t="shared" si="5"/>
        <v>#DIV/0!</v>
      </c>
      <c r="R71" s="52"/>
    </row>
    <row r="72" spans="2:18" s="15" customFormat="1" ht="30" hidden="1" customHeight="1">
      <c r="B72" s="22"/>
      <c r="C72" s="17"/>
      <c r="D72" s="53"/>
      <c r="E72" s="52"/>
      <c r="F72" s="52">
        <v>106.7</v>
      </c>
      <c r="G72" s="52"/>
      <c r="H72" s="53" t="e">
        <f t="shared" si="2"/>
        <v>#DIV/0!</v>
      </c>
      <c r="I72" s="52"/>
      <c r="J72" s="52"/>
      <c r="K72" s="53" t="e">
        <f t="shared" si="3"/>
        <v>#DIV/0!</v>
      </c>
      <c r="L72" s="54"/>
      <c r="M72" s="52"/>
      <c r="N72" s="53" t="e">
        <f t="shared" si="4"/>
        <v>#DIV/0!</v>
      </c>
      <c r="O72" s="52"/>
      <c r="P72" s="52"/>
      <c r="Q72" s="53" t="e">
        <f t="shared" si="5"/>
        <v>#DIV/0!</v>
      </c>
      <c r="R72" s="52"/>
    </row>
    <row r="73" spans="2:18" s="15" customFormat="1" ht="60" hidden="1" customHeight="1">
      <c r="B73" s="22" t="s">
        <v>108</v>
      </c>
      <c r="C73" s="17" t="s">
        <v>45</v>
      </c>
      <c r="D73" s="53">
        <f>D74+D75</f>
        <v>0</v>
      </c>
      <c r="E73" s="53"/>
      <c r="F73" s="52">
        <v>106.7</v>
      </c>
      <c r="G73" s="53">
        <f t="shared" ref="G73" si="17">G74+G75</f>
        <v>0</v>
      </c>
      <c r="H73" s="53" t="e">
        <f t="shared" si="2"/>
        <v>#DIV/0!</v>
      </c>
      <c r="I73" s="52"/>
      <c r="J73" s="52">
        <f>J74+J75</f>
        <v>0</v>
      </c>
      <c r="K73" s="53" t="e">
        <f t="shared" si="3"/>
        <v>#DIV/0!</v>
      </c>
      <c r="L73" s="54"/>
      <c r="M73" s="52">
        <f>M74+M75</f>
        <v>0</v>
      </c>
      <c r="N73" s="53" t="e">
        <f t="shared" si="4"/>
        <v>#DIV/0!</v>
      </c>
      <c r="O73" s="52"/>
      <c r="P73" s="52">
        <f>P74+P75</f>
        <v>0</v>
      </c>
      <c r="Q73" s="53" t="e">
        <f t="shared" si="5"/>
        <v>#DIV/0!</v>
      </c>
      <c r="R73" s="52"/>
    </row>
    <row r="74" spans="2:18" s="15" customFormat="1" ht="30" hidden="1" customHeight="1">
      <c r="B74" s="22"/>
      <c r="C74" s="17"/>
      <c r="D74" s="53"/>
      <c r="E74" s="52"/>
      <c r="F74" s="52">
        <v>106.7</v>
      </c>
      <c r="G74" s="52"/>
      <c r="H74" s="53" t="e">
        <f t="shared" si="2"/>
        <v>#DIV/0!</v>
      </c>
      <c r="I74" s="52"/>
      <c r="J74" s="52"/>
      <c r="K74" s="53" t="e">
        <f t="shared" si="3"/>
        <v>#DIV/0!</v>
      </c>
      <c r="L74" s="54"/>
      <c r="M74" s="52"/>
      <c r="N74" s="53" t="e">
        <f t="shared" si="4"/>
        <v>#DIV/0!</v>
      </c>
      <c r="O74" s="52"/>
      <c r="P74" s="52"/>
      <c r="Q74" s="53" t="e">
        <f t="shared" si="5"/>
        <v>#DIV/0!</v>
      </c>
      <c r="R74" s="52"/>
    </row>
    <row r="75" spans="2:18" s="15" customFormat="1" ht="30" hidden="1" customHeight="1">
      <c r="B75" s="22"/>
      <c r="C75" s="17"/>
      <c r="D75" s="53"/>
      <c r="E75" s="52"/>
      <c r="F75" s="52">
        <v>106.7</v>
      </c>
      <c r="G75" s="52"/>
      <c r="H75" s="53" t="e">
        <f t="shared" si="2"/>
        <v>#DIV/0!</v>
      </c>
      <c r="I75" s="52"/>
      <c r="J75" s="52"/>
      <c r="K75" s="53" t="e">
        <f t="shared" si="3"/>
        <v>#DIV/0!</v>
      </c>
      <c r="L75" s="54"/>
      <c r="M75" s="52"/>
      <c r="N75" s="53" t="e">
        <f t="shared" si="4"/>
        <v>#DIV/0!</v>
      </c>
      <c r="O75" s="52"/>
      <c r="P75" s="52"/>
      <c r="Q75" s="53" t="e">
        <f t="shared" si="5"/>
        <v>#DIV/0!</v>
      </c>
      <c r="R75" s="52"/>
    </row>
    <row r="76" spans="2:18" s="15" customFormat="1" ht="30" hidden="1" customHeight="1">
      <c r="B76" s="22" t="s">
        <v>109</v>
      </c>
      <c r="C76" s="17" t="s">
        <v>46</v>
      </c>
      <c r="D76" s="53">
        <f>D77+D78</f>
        <v>0</v>
      </c>
      <c r="E76" s="53"/>
      <c r="F76" s="52">
        <v>106.7</v>
      </c>
      <c r="G76" s="53">
        <f t="shared" ref="G76" si="18">G77+G78</f>
        <v>0</v>
      </c>
      <c r="H76" s="53" t="e">
        <f t="shared" ref="H76:H139" si="19">G76/D76/I76*10000</f>
        <v>#DIV/0!</v>
      </c>
      <c r="I76" s="52"/>
      <c r="J76" s="52">
        <f>J77+J78</f>
        <v>0</v>
      </c>
      <c r="K76" s="53" t="e">
        <f t="shared" ref="K76:K139" si="20">J76/G76/L76*10000</f>
        <v>#DIV/0!</v>
      </c>
      <c r="L76" s="54"/>
      <c r="M76" s="52">
        <f>M77+M78</f>
        <v>0</v>
      </c>
      <c r="N76" s="53" t="e">
        <f t="shared" ref="N76:N139" si="21">M76/J76/O76*10000</f>
        <v>#DIV/0!</v>
      </c>
      <c r="O76" s="52"/>
      <c r="P76" s="52">
        <f>P77+P78</f>
        <v>0</v>
      </c>
      <c r="Q76" s="53" t="e">
        <f t="shared" ref="Q76:Q139" si="22">P76/M76/R76*10000</f>
        <v>#DIV/0!</v>
      </c>
      <c r="R76" s="52"/>
    </row>
    <row r="77" spans="2:18" s="15" customFormat="1" ht="30" hidden="1" customHeight="1">
      <c r="B77" s="22"/>
      <c r="C77" s="17"/>
      <c r="D77" s="53"/>
      <c r="E77" s="52"/>
      <c r="F77" s="52">
        <v>106.7</v>
      </c>
      <c r="G77" s="52"/>
      <c r="H77" s="53" t="e">
        <f t="shared" si="19"/>
        <v>#DIV/0!</v>
      </c>
      <c r="I77" s="52"/>
      <c r="J77" s="52"/>
      <c r="K77" s="53" t="e">
        <f t="shared" si="20"/>
        <v>#DIV/0!</v>
      </c>
      <c r="L77" s="54"/>
      <c r="M77" s="52"/>
      <c r="N77" s="53" t="e">
        <f t="shared" si="21"/>
        <v>#DIV/0!</v>
      </c>
      <c r="O77" s="52"/>
      <c r="P77" s="52"/>
      <c r="Q77" s="53" t="e">
        <f t="shared" si="22"/>
        <v>#DIV/0!</v>
      </c>
      <c r="R77" s="52"/>
    </row>
    <row r="78" spans="2:18" s="15" customFormat="1" ht="30" hidden="1" customHeight="1">
      <c r="B78" s="22"/>
      <c r="C78" s="17"/>
      <c r="D78" s="53"/>
      <c r="E78" s="52"/>
      <c r="F78" s="52">
        <v>106.7</v>
      </c>
      <c r="G78" s="52"/>
      <c r="H78" s="53" t="e">
        <f t="shared" si="19"/>
        <v>#DIV/0!</v>
      </c>
      <c r="I78" s="52"/>
      <c r="J78" s="52"/>
      <c r="K78" s="53" t="e">
        <f t="shared" si="20"/>
        <v>#DIV/0!</v>
      </c>
      <c r="L78" s="54"/>
      <c r="M78" s="52"/>
      <c r="N78" s="53" t="e">
        <f t="shared" si="21"/>
        <v>#DIV/0!</v>
      </c>
      <c r="O78" s="52"/>
      <c r="P78" s="52"/>
      <c r="Q78" s="53" t="e">
        <f t="shared" si="22"/>
        <v>#DIV/0!</v>
      </c>
      <c r="R78" s="52"/>
    </row>
    <row r="79" spans="2:18" s="15" customFormat="1" ht="42.75" hidden="1" customHeight="1">
      <c r="B79" s="22" t="s">
        <v>110</v>
      </c>
      <c r="C79" s="17" t="s">
        <v>47</v>
      </c>
      <c r="D79" s="53">
        <f>D80+D81</f>
        <v>0</v>
      </c>
      <c r="E79" s="53"/>
      <c r="F79" s="52">
        <v>106.7</v>
      </c>
      <c r="G79" s="53">
        <f t="shared" ref="G79" si="23">G80+G81</f>
        <v>0</v>
      </c>
      <c r="H79" s="53" t="e">
        <f t="shared" si="19"/>
        <v>#DIV/0!</v>
      </c>
      <c r="I79" s="52"/>
      <c r="J79" s="52">
        <f>J80+J81</f>
        <v>0</v>
      </c>
      <c r="K79" s="53" t="e">
        <f t="shared" si="20"/>
        <v>#DIV/0!</v>
      </c>
      <c r="L79" s="54"/>
      <c r="M79" s="52">
        <f>M80+M81</f>
        <v>0</v>
      </c>
      <c r="N79" s="53" t="e">
        <f t="shared" si="21"/>
        <v>#DIV/0!</v>
      </c>
      <c r="O79" s="52"/>
      <c r="P79" s="52">
        <f>P80+P81</f>
        <v>0</v>
      </c>
      <c r="Q79" s="53" t="e">
        <f t="shared" si="22"/>
        <v>#DIV/0!</v>
      </c>
      <c r="R79" s="52"/>
    </row>
    <row r="80" spans="2:18" s="15" customFormat="1" ht="30" hidden="1" customHeight="1">
      <c r="B80" s="22"/>
      <c r="C80" s="17"/>
      <c r="D80" s="53"/>
      <c r="E80" s="52"/>
      <c r="F80" s="52">
        <v>106.7</v>
      </c>
      <c r="G80" s="52"/>
      <c r="H80" s="53" t="e">
        <f t="shared" si="19"/>
        <v>#DIV/0!</v>
      </c>
      <c r="I80" s="52"/>
      <c r="J80" s="52"/>
      <c r="K80" s="53" t="e">
        <f t="shared" si="20"/>
        <v>#DIV/0!</v>
      </c>
      <c r="L80" s="54"/>
      <c r="M80" s="52"/>
      <c r="N80" s="53" t="e">
        <f t="shared" si="21"/>
        <v>#DIV/0!</v>
      </c>
      <c r="O80" s="52"/>
      <c r="P80" s="52"/>
      <c r="Q80" s="53" t="e">
        <f t="shared" si="22"/>
        <v>#DIV/0!</v>
      </c>
      <c r="R80" s="52"/>
    </row>
    <row r="81" spans="2:18" s="15" customFormat="1" ht="30" hidden="1" customHeight="1">
      <c r="B81" s="22"/>
      <c r="C81" s="17"/>
      <c r="D81" s="53"/>
      <c r="E81" s="52"/>
      <c r="F81" s="52">
        <v>106.7</v>
      </c>
      <c r="G81" s="52"/>
      <c r="H81" s="53" t="e">
        <f t="shared" si="19"/>
        <v>#DIV/0!</v>
      </c>
      <c r="I81" s="52"/>
      <c r="J81" s="52"/>
      <c r="K81" s="53" t="e">
        <f t="shared" si="20"/>
        <v>#DIV/0!</v>
      </c>
      <c r="L81" s="54"/>
      <c r="M81" s="52"/>
      <c r="N81" s="53" t="e">
        <f t="shared" si="21"/>
        <v>#DIV/0!</v>
      </c>
      <c r="O81" s="52"/>
      <c r="P81" s="52"/>
      <c r="Q81" s="53" t="e">
        <f t="shared" si="22"/>
        <v>#DIV/0!</v>
      </c>
      <c r="R81" s="52"/>
    </row>
    <row r="82" spans="2:18" s="15" customFormat="1" ht="30" hidden="1" customHeight="1">
      <c r="B82" s="22" t="s">
        <v>111</v>
      </c>
      <c r="C82" s="17" t="s">
        <v>130</v>
      </c>
      <c r="D82" s="53">
        <f>D83+D84</f>
        <v>0</v>
      </c>
      <c r="E82" s="52"/>
      <c r="F82" s="52">
        <v>106.7</v>
      </c>
      <c r="G82" s="52">
        <f>G83+G84</f>
        <v>0</v>
      </c>
      <c r="H82" s="53" t="e">
        <f t="shared" si="19"/>
        <v>#DIV/0!</v>
      </c>
      <c r="I82" s="52"/>
      <c r="J82" s="52">
        <f>J83+J84</f>
        <v>0</v>
      </c>
      <c r="K82" s="53" t="e">
        <f t="shared" si="20"/>
        <v>#DIV/0!</v>
      </c>
      <c r="L82" s="54"/>
      <c r="M82" s="52">
        <f>M83+M83</f>
        <v>0</v>
      </c>
      <c r="N82" s="53" t="e">
        <f t="shared" si="21"/>
        <v>#DIV/0!</v>
      </c>
      <c r="O82" s="52"/>
      <c r="P82" s="52">
        <f>P83+P84</f>
        <v>0</v>
      </c>
      <c r="Q82" s="53" t="e">
        <f t="shared" si="22"/>
        <v>#DIV/0!</v>
      </c>
      <c r="R82" s="52"/>
    </row>
    <row r="83" spans="2:18" s="15" customFormat="1" ht="30" hidden="1" customHeight="1">
      <c r="B83" s="22"/>
      <c r="C83" s="17"/>
      <c r="D83" s="53"/>
      <c r="E83" s="52"/>
      <c r="F83" s="52">
        <v>106.7</v>
      </c>
      <c r="G83" s="52"/>
      <c r="H83" s="53" t="e">
        <f t="shared" si="19"/>
        <v>#DIV/0!</v>
      </c>
      <c r="I83" s="52"/>
      <c r="J83" s="52"/>
      <c r="K83" s="53" t="e">
        <f t="shared" si="20"/>
        <v>#DIV/0!</v>
      </c>
      <c r="L83" s="54"/>
      <c r="M83" s="52"/>
      <c r="N83" s="53" t="e">
        <f t="shared" si="21"/>
        <v>#DIV/0!</v>
      </c>
      <c r="O83" s="52"/>
      <c r="P83" s="52"/>
      <c r="Q83" s="53" t="e">
        <f t="shared" si="22"/>
        <v>#DIV/0!</v>
      </c>
      <c r="R83" s="52"/>
    </row>
    <row r="84" spans="2:18" s="15" customFormat="1" ht="30" hidden="1" customHeight="1">
      <c r="B84" s="22"/>
      <c r="C84" s="17"/>
      <c r="D84" s="53"/>
      <c r="E84" s="52"/>
      <c r="F84" s="52">
        <v>106.7</v>
      </c>
      <c r="G84" s="52"/>
      <c r="H84" s="53" t="e">
        <f t="shared" si="19"/>
        <v>#DIV/0!</v>
      </c>
      <c r="I84" s="52"/>
      <c r="J84" s="52"/>
      <c r="K84" s="53" t="e">
        <f t="shared" si="20"/>
        <v>#DIV/0!</v>
      </c>
      <c r="L84" s="54"/>
      <c r="M84" s="52"/>
      <c r="N84" s="53" t="e">
        <f t="shared" si="21"/>
        <v>#DIV/0!</v>
      </c>
      <c r="O84" s="52"/>
      <c r="P84" s="52"/>
      <c r="Q84" s="53" t="e">
        <f t="shared" si="22"/>
        <v>#DIV/0!</v>
      </c>
      <c r="R84" s="52"/>
    </row>
    <row r="85" spans="2:18" s="15" customFormat="1" ht="48.75" hidden="1" customHeight="1">
      <c r="B85" s="22" t="s">
        <v>112</v>
      </c>
      <c r="C85" s="17" t="s">
        <v>131</v>
      </c>
      <c r="D85" s="53">
        <f>D86+D87</f>
        <v>0</v>
      </c>
      <c r="E85" s="52"/>
      <c r="F85" s="52">
        <v>106.7</v>
      </c>
      <c r="G85" s="52">
        <f>G86+G87</f>
        <v>0</v>
      </c>
      <c r="H85" s="53" t="e">
        <f t="shared" si="19"/>
        <v>#DIV/0!</v>
      </c>
      <c r="I85" s="52"/>
      <c r="J85" s="52">
        <f>J86+J87</f>
        <v>0</v>
      </c>
      <c r="K85" s="53" t="e">
        <f t="shared" si="20"/>
        <v>#DIV/0!</v>
      </c>
      <c r="L85" s="54"/>
      <c r="M85" s="52">
        <f>M86+M87</f>
        <v>0</v>
      </c>
      <c r="N85" s="53" t="e">
        <f t="shared" si="21"/>
        <v>#DIV/0!</v>
      </c>
      <c r="O85" s="52"/>
      <c r="P85" s="52">
        <f>P86+P87</f>
        <v>0</v>
      </c>
      <c r="Q85" s="53" t="e">
        <f t="shared" si="22"/>
        <v>#DIV/0!</v>
      </c>
      <c r="R85" s="52"/>
    </row>
    <row r="86" spans="2:18" s="15" customFormat="1" ht="30" hidden="1" customHeight="1">
      <c r="B86" s="22"/>
      <c r="C86" s="17"/>
      <c r="D86" s="53"/>
      <c r="E86" s="52"/>
      <c r="F86" s="52">
        <v>106.7</v>
      </c>
      <c r="G86" s="52"/>
      <c r="H86" s="53" t="e">
        <f t="shared" si="19"/>
        <v>#DIV/0!</v>
      </c>
      <c r="I86" s="52"/>
      <c r="J86" s="52"/>
      <c r="K86" s="53" t="e">
        <f t="shared" si="20"/>
        <v>#DIV/0!</v>
      </c>
      <c r="L86" s="54"/>
      <c r="M86" s="52"/>
      <c r="N86" s="53" t="e">
        <f t="shared" si="21"/>
        <v>#DIV/0!</v>
      </c>
      <c r="O86" s="52"/>
      <c r="P86" s="52"/>
      <c r="Q86" s="53" t="e">
        <f t="shared" si="22"/>
        <v>#DIV/0!</v>
      </c>
      <c r="R86" s="52"/>
    </row>
    <row r="87" spans="2:18" s="15" customFormat="1" ht="30" hidden="1" customHeight="1">
      <c r="B87" s="22"/>
      <c r="C87" s="17"/>
      <c r="D87" s="53"/>
      <c r="E87" s="52"/>
      <c r="F87" s="52">
        <v>106.7</v>
      </c>
      <c r="G87" s="52"/>
      <c r="H87" s="53" t="e">
        <f t="shared" si="19"/>
        <v>#DIV/0!</v>
      </c>
      <c r="I87" s="52"/>
      <c r="J87" s="52"/>
      <c r="K87" s="53" t="e">
        <f t="shared" si="20"/>
        <v>#DIV/0!</v>
      </c>
      <c r="L87" s="54"/>
      <c r="M87" s="52"/>
      <c r="N87" s="53" t="e">
        <f t="shared" si="21"/>
        <v>#DIV/0!</v>
      </c>
      <c r="O87" s="52"/>
      <c r="P87" s="52"/>
      <c r="Q87" s="53" t="e">
        <f t="shared" si="22"/>
        <v>#DIV/0!</v>
      </c>
      <c r="R87" s="52"/>
    </row>
    <row r="88" spans="2:18" s="15" customFormat="1" ht="35.25" hidden="1" customHeight="1">
      <c r="B88" s="22" t="s">
        <v>113</v>
      </c>
      <c r="C88" s="17" t="s">
        <v>48</v>
      </c>
      <c r="D88" s="53">
        <f>D89+D90</f>
        <v>0</v>
      </c>
      <c r="E88" s="52"/>
      <c r="F88" s="52">
        <v>106.7</v>
      </c>
      <c r="G88" s="52">
        <f>G89+G90</f>
        <v>0</v>
      </c>
      <c r="H88" s="53" t="e">
        <f t="shared" si="19"/>
        <v>#DIV/0!</v>
      </c>
      <c r="I88" s="52"/>
      <c r="J88" s="52">
        <f>J89+J90</f>
        <v>0</v>
      </c>
      <c r="K88" s="53" t="e">
        <f t="shared" si="20"/>
        <v>#DIV/0!</v>
      </c>
      <c r="L88" s="54"/>
      <c r="M88" s="52">
        <f>M89+M90</f>
        <v>0</v>
      </c>
      <c r="N88" s="53" t="e">
        <f t="shared" si="21"/>
        <v>#DIV/0!</v>
      </c>
      <c r="O88" s="52"/>
      <c r="P88" s="52">
        <f>P89+P90</f>
        <v>0</v>
      </c>
      <c r="Q88" s="53" t="e">
        <f t="shared" si="22"/>
        <v>#DIV/0!</v>
      </c>
      <c r="R88" s="52"/>
    </row>
    <row r="89" spans="2:18" s="15" customFormat="1" ht="30" hidden="1" customHeight="1">
      <c r="B89" s="22"/>
      <c r="C89" s="17"/>
      <c r="D89" s="53"/>
      <c r="E89" s="52"/>
      <c r="F89" s="52">
        <v>106.7</v>
      </c>
      <c r="G89" s="52"/>
      <c r="H89" s="53" t="e">
        <f t="shared" si="19"/>
        <v>#DIV/0!</v>
      </c>
      <c r="I89" s="52"/>
      <c r="J89" s="52"/>
      <c r="K89" s="53" t="e">
        <f t="shared" si="20"/>
        <v>#DIV/0!</v>
      </c>
      <c r="L89" s="54"/>
      <c r="M89" s="52"/>
      <c r="N89" s="53" t="e">
        <f t="shared" si="21"/>
        <v>#DIV/0!</v>
      </c>
      <c r="O89" s="52"/>
      <c r="P89" s="52"/>
      <c r="Q89" s="53" t="e">
        <f t="shared" si="22"/>
        <v>#DIV/0!</v>
      </c>
      <c r="R89" s="52"/>
    </row>
    <row r="90" spans="2:18" s="15" customFormat="1" ht="30" hidden="1" customHeight="1">
      <c r="B90" s="22"/>
      <c r="C90" s="17"/>
      <c r="D90" s="53"/>
      <c r="E90" s="52"/>
      <c r="F90" s="52">
        <v>106.7</v>
      </c>
      <c r="G90" s="52"/>
      <c r="H90" s="53" t="e">
        <f t="shared" si="19"/>
        <v>#DIV/0!</v>
      </c>
      <c r="I90" s="52"/>
      <c r="J90" s="52"/>
      <c r="K90" s="53" t="e">
        <f t="shared" si="20"/>
        <v>#DIV/0!</v>
      </c>
      <c r="L90" s="54"/>
      <c r="M90" s="52"/>
      <c r="N90" s="53" t="e">
        <f t="shared" si="21"/>
        <v>#DIV/0!</v>
      </c>
      <c r="O90" s="52"/>
      <c r="P90" s="52"/>
      <c r="Q90" s="53" t="e">
        <f t="shared" si="22"/>
        <v>#DIV/0!</v>
      </c>
      <c r="R90" s="52"/>
    </row>
    <row r="91" spans="2:18" s="15" customFormat="1" ht="30" hidden="1" customHeight="1">
      <c r="B91" s="22" t="s">
        <v>114</v>
      </c>
      <c r="C91" s="17" t="s">
        <v>49</v>
      </c>
      <c r="D91" s="53"/>
      <c r="E91" s="52"/>
      <c r="F91" s="52">
        <v>106.7</v>
      </c>
      <c r="G91" s="52"/>
      <c r="H91" s="53" t="e">
        <f t="shared" si="19"/>
        <v>#DIV/0!</v>
      </c>
      <c r="I91" s="52"/>
      <c r="J91" s="52"/>
      <c r="K91" s="53" t="e">
        <f t="shared" si="20"/>
        <v>#DIV/0!</v>
      </c>
      <c r="L91" s="54"/>
      <c r="M91" s="52"/>
      <c r="N91" s="53" t="e">
        <f t="shared" si="21"/>
        <v>#DIV/0!</v>
      </c>
      <c r="O91" s="52"/>
      <c r="P91" s="52"/>
      <c r="Q91" s="53" t="e">
        <f t="shared" si="22"/>
        <v>#DIV/0!</v>
      </c>
      <c r="R91" s="52"/>
    </row>
    <row r="92" spans="2:18" s="15" customFormat="1" ht="30" hidden="1" customHeight="1">
      <c r="B92" s="22"/>
      <c r="C92" s="17"/>
      <c r="D92" s="53"/>
      <c r="E92" s="52"/>
      <c r="F92" s="52">
        <v>106.7</v>
      </c>
      <c r="G92" s="52"/>
      <c r="H92" s="53" t="e">
        <f t="shared" si="19"/>
        <v>#DIV/0!</v>
      </c>
      <c r="I92" s="52"/>
      <c r="J92" s="52"/>
      <c r="K92" s="53" t="e">
        <f t="shared" si="20"/>
        <v>#DIV/0!</v>
      </c>
      <c r="L92" s="54"/>
      <c r="M92" s="52"/>
      <c r="N92" s="53" t="e">
        <f t="shared" si="21"/>
        <v>#DIV/0!</v>
      </c>
      <c r="O92" s="52"/>
      <c r="P92" s="52"/>
      <c r="Q92" s="53" t="e">
        <f t="shared" si="22"/>
        <v>#DIV/0!</v>
      </c>
      <c r="R92" s="52"/>
    </row>
    <row r="93" spans="2:18" s="15" customFormat="1" ht="30" hidden="1" customHeight="1">
      <c r="B93" s="22"/>
      <c r="C93" s="17"/>
      <c r="D93" s="53"/>
      <c r="E93" s="52"/>
      <c r="F93" s="52">
        <v>106.7</v>
      </c>
      <c r="G93" s="52"/>
      <c r="H93" s="53" t="e">
        <f t="shared" si="19"/>
        <v>#DIV/0!</v>
      </c>
      <c r="I93" s="52"/>
      <c r="J93" s="52"/>
      <c r="K93" s="53" t="e">
        <f t="shared" si="20"/>
        <v>#DIV/0!</v>
      </c>
      <c r="L93" s="54"/>
      <c r="M93" s="52"/>
      <c r="N93" s="53" t="e">
        <f t="shared" si="21"/>
        <v>#DIV/0!</v>
      </c>
      <c r="O93" s="52"/>
      <c r="P93" s="52"/>
      <c r="Q93" s="53" t="e">
        <f t="shared" si="22"/>
        <v>#DIV/0!</v>
      </c>
      <c r="R93" s="52"/>
    </row>
    <row r="94" spans="2:18" s="15" customFormat="1" ht="44.25" hidden="1" customHeight="1">
      <c r="B94" s="22" t="s">
        <v>115</v>
      </c>
      <c r="C94" s="17" t="s">
        <v>50</v>
      </c>
      <c r="D94" s="53">
        <f>D95+D96</f>
        <v>0</v>
      </c>
      <c r="E94" s="52"/>
      <c r="F94" s="52">
        <v>106.7</v>
      </c>
      <c r="G94" s="52">
        <f>G95+G96</f>
        <v>0</v>
      </c>
      <c r="H94" s="53" t="e">
        <f t="shared" si="19"/>
        <v>#DIV/0!</v>
      </c>
      <c r="I94" s="52"/>
      <c r="J94" s="52">
        <f>J95+J96</f>
        <v>0</v>
      </c>
      <c r="K94" s="53" t="e">
        <f t="shared" si="20"/>
        <v>#DIV/0!</v>
      </c>
      <c r="L94" s="54"/>
      <c r="M94" s="52">
        <f>M95+M96</f>
        <v>0</v>
      </c>
      <c r="N94" s="53" t="e">
        <f t="shared" si="21"/>
        <v>#DIV/0!</v>
      </c>
      <c r="O94" s="52"/>
      <c r="P94" s="52">
        <f>P95+P96</f>
        <v>0</v>
      </c>
      <c r="Q94" s="53" t="e">
        <f t="shared" si="22"/>
        <v>#DIV/0!</v>
      </c>
      <c r="R94" s="52"/>
    </row>
    <row r="95" spans="2:18" s="15" customFormat="1" ht="25.5" hidden="1" customHeight="1">
      <c r="B95" s="22"/>
      <c r="C95" s="17"/>
      <c r="D95" s="53"/>
      <c r="E95" s="52"/>
      <c r="F95" s="52">
        <v>106.7</v>
      </c>
      <c r="G95" s="52"/>
      <c r="H95" s="53" t="e">
        <f t="shared" si="19"/>
        <v>#DIV/0!</v>
      </c>
      <c r="I95" s="52"/>
      <c r="J95" s="52"/>
      <c r="K95" s="53" t="e">
        <f t="shared" si="20"/>
        <v>#DIV/0!</v>
      </c>
      <c r="L95" s="54"/>
      <c r="M95" s="52"/>
      <c r="N95" s="53" t="e">
        <f t="shared" si="21"/>
        <v>#DIV/0!</v>
      </c>
      <c r="O95" s="52"/>
      <c r="P95" s="52"/>
      <c r="Q95" s="53" t="e">
        <f t="shared" si="22"/>
        <v>#DIV/0!</v>
      </c>
      <c r="R95" s="52"/>
    </row>
    <row r="96" spans="2:18" s="15" customFormat="1" ht="25.5" hidden="1" customHeight="1">
      <c r="B96" s="22"/>
      <c r="C96" s="17"/>
      <c r="D96" s="53"/>
      <c r="E96" s="52"/>
      <c r="F96" s="52">
        <v>106.7</v>
      </c>
      <c r="G96" s="52"/>
      <c r="H96" s="53" t="e">
        <f t="shared" si="19"/>
        <v>#DIV/0!</v>
      </c>
      <c r="I96" s="52"/>
      <c r="J96" s="52"/>
      <c r="K96" s="53" t="e">
        <f t="shared" si="20"/>
        <v>#DIV/0!</v>
      </c>
      <c r="L96" s="54"/>
      <c r="M96" s="52"/>
      <c r="N96" s="53" t="e">
        <f t="shared" si="21"/>
        <v>#DIV/0!</v>
      </c>
      <c r="O96" s="52"/>
      <c r="P96" s="52"/>
      <c r="Q96" s="53" t="e">
        <f t="shared" si="22"/>
        <v>#DIV/0!</v>
      </c>
      <c r="R96" s="52"/>
    </row>
    <row r="97" spans="2:18" s="15" customFormat="1" ht="30.75" hidden="1" customHeight="1">
      <c r="B97" s="22" t="s">
        <v>116</v>
      </c>
      <c r="C97" s="17" t="s">
        <v>51</v>
      </c>
      <c r="D97" s="53">
        <f>D98</f>
        <v>0</v>
      </c>
      <c r="E97" s="52"/>
      <c r="F97" s="52">
        <v>106.7</v>
      </c>
      <c r="G97" s="52">
        <f>G98</f>
        <v>0</v>
      </c>
      <c r="H97" s="53" t="e">
        <f t="shared" si="19"/>
        <v>#DIV/0!</v>
      </c>
      <c r="I97" s="52"/>
      <c r="J97" s="52">
        <f>J98</f>
        <v>0</v>
      </c>
      <c r="K97" s="53" t="e">
        <f t="shared" si="20"/>
        <v>#DIV/0!</v>
      </c>
      <c r="L97" s="54"/>
      <c r="M97" s="52">
        <f>M98</f>
        <v>0</v>
      </c>
      <c r="N97" s="53" t="e">
        <f t="shared" si="21"/>
        <v>#DIV/0!</v>
      </c>
      <c r="O97" s="52"/>
      <c r="P97" s="52">
        <f>P98</f>
        <v>0</v>
      </c>
      <c r="Q97" s="53" t="e">
        <f t="shared" si="22"/>
        <v>#DIV/0!</v>
      </c>
      <c r="R97" s="52"/>
    </row>
    <row r="98" spans="2:18" s="15" customFormat="1" ht="25.5" hidden="1" customHeight="1">
      <c r="B98" s="22"/>
      <c r="C98" s="17"/>
      <c r="D98" s="53"/>
      <c r="E98" s="52"/>
      <c r="F98" s="52">
        <v>106.7</v>
      </c>
      <c r="G98" s="52"/>
      <c r="H98" s="53" t="e">
        <f t="shared" si="19"/>
        <v>#DIV/0!</v>
      </c>
      <c r="I98" s="52"/>
      <c r="J98" s="52"/>
      <c r="K98" s="53" t="e">
        <f t="shared" si="20"/>
        <v>#DIV/0!</v>
      </c>
      <c r="L98" s="54"/>
      <c r="M98" s="52"/>
      <c r="N98" s="53" t="e">
        <f t="shared" si="21"/>
        <v>#DIV/0!</v>
      </c>
      <c r="O98" s="52"/>
      <c r="P98" s="52"/>
      <c r="Q98" s="53" t="e">
        <f t="shared" si="22"/>
        <v>#DIV/0!</v>
      </c>
      <c r="R98" s="52"/>
    </row>
    <row r="99" spans="2:18" s="15" customFormat="1" ht="43.5" hidden="1" customHeight="1">
      <c r="B99" s="22" t="s">
        <v>117</v>
      </c>
      <c r="C99" s="17" t="s">
        <v>52</v>
      </c>
      <c r="D99" s="53">
        <f>D100</f>
        <v>0</v>
      </c>
      <c r="E99" s="52"/>
      <c r="F99" s="52">
        <v>106.7</v>
      </c>
      <c r="G99" s="52">
        <f>G100</f>
        <v>0</v>
      </c>
      <c r="H99" s="53" t="e">
        <f t="shared" si="19"/>
        <v>#DIV/0!</v>
      </c>
      <c r="I99" s="52"/>
      <c r="J99" s="52">
        <f>J100</f>
        <v>0</v>
      </c>
      <c r="K99" s="53" t="e">
        <f t="shared" si="20"/>
        <v>#DIV/0!</v>
      </c>
      <c r="L99" s="54"/>
      <c r="M99" s="52">
        <f>M100</f>
        <v>0</v>
      </c>
      <c r="N99" s="53" t="e">
        <f t="shared" si="21"/>
        <v>#DIV/0!</v>
      </c>
      <c r="O99" s="52"/>
      <c r="P99" s="52">
        <f>P100</f>
        <v>0</v>
      </c>
      <c r="Q99" s="53" t="e">
        <f t="shared" si="22"/>
        <v>#DIV/0!</v>
      </c>
      <c r="R99" s="52"/>
    </row>
    <row r="100" spans="2:18" s="15" customFormat="1" ht="28.5" hidden="1" customHeight="1">
      <c r="B100" s="22"/>
      <c r="C100" s="17"/>
      <c r="D100" s="53"/>
      <c r="E100" s="52"/>
      <c r="F100" s="52">
        <v>106.7</v>
      </c>
      <c r="G100" s="52"/>
      <c r="H100" s="53" t="e">
        <f t="shared" si="19"/>
        <v>#DIV/0!</v>
      </c>
      <c r="I100" s="52"/>
      <c r="J100" s="52"/>
      <c r="K100" s="53" t="e">
        <f t="shared" si="20"/>
        <v>#DIV/0!</v>
      </c>
      <c r="L100" s="54"/>
      <c r="M100" s="52"/>
      <c r="N100" s="53" t="e">
        <f t="shared" si="21"/>
        <v>#DIV/0!</v>
      </c>
      <c r="O100" s="52"/>
      <c r="P100" s="52"/>
      <c r="Q100" s="53" t="e">
        <f t="shared" si="22"/>
        <v>#DIV/0!</v>
      </c>
      <c r="R100" s="52"/>
    </row>
    <row r="101" spans="2:18" s="15" customFormat="1" ht="28.5" hidden="1" customHeight="1">
      <c r="B101" s="22" t="s">
        <v>118</v>
      </c>
      <c r="C101" s="17" t="s">
        <v>53</v>
      </c>
      <c r="D101" s="53">
        <f>D102</f>
        <v>0</v>
      </c>
      <c r="E101" s="52"/>
      <c r="F101" s="52">
        <v>106.7</v>
      </c>
      <c r="G101" s="52">
        <f>G102</f>
        <v>0</v>
      </c>
      <c r="H101" s="53" t="e">
        <f t="shared" si="19"/>
        <v>#DIV/0!</v>
      </c>
      <c r="I101" s="52"/>
      <c r="J101" s="52">
        <f>J102</f>
        <v>0</v>
      </c>
      <c r="K101" s="53" t="e">
        <f t="shared" si="20"/>
        <v>#DIV/0!</v>
      </c>
      <c r="L101" s="54"/>
      <c r="M101" s="52">
        <f>M102</f>
        <v>0</v>
      </c>
      <c r="N101" s="53" t="e">
        <f t="shared" si="21"/>
        <v>#DIV/0!</v>
      </c>
      <c r="O101" s="52"/>
      <c r="P101" s="52">
        <f>P102</f>
        <v>0</v>
      </c>
      <c r="Q101" s="53" t="e">
        <f t="shared" si="22"/>
        <v>#DIV/0!</v>
      </c>
      <c r="R101" s="52"/>
    </row>
    <row r="102" spans="2:18" s="15" customFormat="1" ht="28.5" hidden="1" customHeight="1">
      <c r="B102" s="22"/>
      <c r="C102" s="17"/>
      <c r="D102" s="53"/>
      <c r="E102" s="52"/>
      <c r="F102" s="52">
        <v>106.7</v>
      </c>
      <c r="G102" s="52"/>
      <c r="H102" s="53" t="e">
        <f t="shared" si="19"/>
        <v>#DIV/0!</v>
      </c>
      <c r="I102" s="52"/>
      <c r="J102" s="52"/>
      <c r="K102" s="53" t="e">
        <f t="shared" si="20"/>
        <v>#DIV/0!</v>
      </c>
      <c r="L102" s="54"/>
      <c r="M102" s="52"/>
      <c r="N102" s="53" t="e">
        <f t="shared" si="21"/>
        <v>#DIV/0!</v>
      </c>
      <c r="O102" s="52"/>
      <c r="P102" s="52"/>
      <c r="Q102" s="53" t="e">
        <f t="shared" si="22"/>
        <v>#DIV/0!</v>
      </c>
      <c r="R102" s="52"/>
    </row>
    <row r="103" spans="2:18" s="15" customFormat="1" ht="28.5" hidden="1" customHeight="1">
      <c r="B103" s="22" t="s">
        <v>119</v>
      </c>
      <c r="C103" s="17" t="s">
        <v>54</v>
      </c>
      <c r="D103" s="53">
        <f>D104</f>
        <v>0</v>
      </c>
      <c r="E103" s="52"/>
      <c r="F103" s="52">
        <v>106.7</v>
      </c>
      <c r="G103" s="52">
        <f>G104</f>
        <v>0</v>
      </c>
      <c r="H103" s="53" t="e">
        <f t="shared" si="19"/>
        <v>#DIV/0!</v>
      </c>
      <c r="I103" s="52"/>
      <c r="J103" s="52">
        <f>J104</f>
        <v>0</v>
      </c>
      <c r="K103" s="53" t="e">
        <f t="shared" si="20"/>
        <v>#DIV/0!</v>
      </c>
      <c r="L103" s="54"/>
      <c r="M103" s="52">
        <f>M104</f>
        <v>0</v>
      </c>
      <c r="N103" s="53" t="e">
        <f t="shared" si="21"/>
        <v>#DIV/0!</v>
      </c>
      <c r="O103" s="52"/>
      <c r="P103" s="52">
        <f>P104</f>
        <v>0</v>
      </c>
      <c r="Q103" s="53" t="e">
        <f t="shared" si="22"/>
        <v>#DIV/0!</v>
      </c>
      <c r="R103" s="52"/>
    </row>
    <row r="104" spans="2:18" s="15" customFormat="1" ht="28.5" hidden="1" customHeight="1">
      <c r="B104" s="22"/>
      <c r="C104" s="17"/>
      <c r="D104" s="53"/>
      <c r="E104" s="52"/>
      <c r="F104" s="52">
        <v>106.7</v>
      </c>
      <c r="G104" s="52"/>
      <c r="H104" s="53" t="e">
        <f t="shared" si="19"/>
        <v>#DIV/0!</v>
      </c>
      <c r="I104" s="52"/>
      <c r="J104" s="52"/>
      <c r="K104" s="53" t="e">
        <f t="shared" si="20"/>
        <v>#DIV/0!</v>
      </c>
      <c r="L104" s="54"/>
      <c r="M104" s="52"/>
      <c r="N104" s="53" t="e">
        <f t="shared" si="21"/>
        <v>#DIV/0!</v>
      </c>
      <c r="O104" s="52"/>
      <c r="P104" s="52"/>
      <c r="Q104" s="53" t="e">
        <f t="shared" si="22"/>
        <v>#DIV/0!</v>
      </c>
      <c r="R104" s="52"/>
    </row>
    <row r="105" spans="2:18" s="15" customFormat="1" ht="28.5" hidden="1" customHeight="1">
      <c r="B105" s="22" t="s">
        <v>120</v>
      </c>
      <c r="C105" s="17" t="s">
        <v>55</v>
      </c>
      <c r="D105" s="53">
        <f>D106</f>
        <v>0</v>
      </c>
      <c r="E105" s="52"/>
      <c r="F105" s="52">
        <v>106.7</v>
      </c>
      <c r="G105" s="52">
        <f>G106</f>
        <v>0</v>
      </c>
      <c r="H105" s="53" t="e">
        <f t="shared" si="19"/>
        <v>#DIV/0!</v>
      </c>
      <c r="I105" s="52"/>
      <c r="J105" s="52">
        <f>J106</f>
        <v>0</v>
      </c>
      <c r="K105" s="53" t="e">
        <f t="shared" si="20"/>
        <v>#DIV/0!</v>
      </c>
      <c r="L105" s="54"/>
      <c r="M105" s="52">
        <f>M106</f>
        <v>0</v>
      </c>
      <c r="N105" s="53" t="e">
        <f t="shared" si="21"/>
        <v>#DIV/0!</v>
      </c>
      <c r="O105" s="52"/>
      <c r="P105" s="52">
        <f>P106</f>
        <v>0</v>
      </c>
      <c r="Q105" s="53" t="e">
        <f t="shared" si="22"/>
        <v>#DIV/0!</v>
      </c>
      <c r="R105" s="52"/>
    </row>
    <row r="106" spans="2:18" s="15" customFormat="1" ht="28.5" hidden="1" customHeight="1">
      <c r="B106" s="22"/>
      <c r="C106" s="17"/>
      <c r="D106" s="53"/>
      <c r="E106" s="52"/>
      <c r="F106" s="52">
        <v>106.7</v>
      </c>
      <c r="G106" s="52"/>
      <c r="H106" s="53" t="e">
        <f t="shared" si="19"/>
        <v>#DIV/0!</v>
      </c>
      <c r="I106" s="52"/>
      <c r="J106" s="52"/>
      <c r="K106" s="53" t="e">
        <f t="shared" si="20"/>
        <v>#DIV/0!</v>
      </c>
      <c r="L106" s="54"/>
      <c r="M106" s="52"/>
      <c r="N106" s="53" t="e">
        <f t="shared" si="21"/>
        <v>#DIV/0!</v>
      </c>
      <c r="O106" s="52"/>
      <c r="P106" s="52"/>
      <c r="Q106" s="53" t="e">
        <f t="shared" si="22"/>
        <v>#DIV/0!</v>
      </c>
      <c r="R106" s="52"/>
    </row>
    <row r="107" spans="2:18" ht="30" customHeight="1">
      <c r="B107" s="22" t="s">
        <v>25</v>
      </c>
      <c r="C107" s="17" t="s">
        <v>23</v>
      </c>
      <c r="D107" s="53">
        <v>2734</v>
      </c>
      <c r="E107" s="52"/>
      <c r="F107" s="52">
        <v>106.7</v>
      </c>
      <c r="G107" s="54">
        <v>5500</v>
      </c>
      <c r="H107" s="53" t="e">
        <f t="shared" si="19"/>
        <v>#DIV/0!</v>
      </c>
      <c r="I107" s="52"/>
      <c r="J107" s="52"/>
      <c r="K107" s="53" t="e">
        <f t="shared" si="20"/>
        <v>#DIV/0!</v>
      </c>
      <c r="L107" s="54"/>
      <c r="M107" s="52"/>
      <c r="N107" s="53" t="e">
        <f t="shared" si="21"/>
        <v>#DIV/0!</v>
      </c>
      <c r="O107" s="52"/>
      <c r="P107" s="52"/>
      <c r="Q107" s="53" t="e">
        <f t="shared" si="22"/>
        <v>#DIV/0!</v>
      </c>
      <c r="R107" s="52"/>
    </row>
    <row r="108" spans="2:18" ht="84" customHeight="1">
      <c r="B108" s="27" t="s">
        <v>129</v>
      </c>
      <c r="C108" s="28" t="s">
        <v>56</v>
      </c>
      <c r="D108" s="50">
        <f>D109+D110+D111+D112+D113+D114+D115</f>
        <v>52041</v>
      </c>
      <c r="E108" s="50">
        <v>268</v>
      </c>
      <c r="F108" s="50">
        <v>106.7</v>
      </c>
      <c r="G108" s="50">
        <f>G109+G110+G111+G112+G113+G114+G115</f>
        <v>0</v>
      </c>
      <c r="H108" s="50" t="e">
        <f t="shared" si="19"/>
        <v>#DIV/0!</v>
      </c>
      <c r="I108" s="37"/>
      <c r="J108" s="6">
        <f>J109+J110+J111+J112+J113+J114+J115</f>
        <v>0</v>
      </c>
      <c r="K108" s="50" t="e">
        <f t="shared" si="20"/>
        <v>#DIV/0!</v>
      </c>
      <c r="L108" s="41"/>
      <c r="M108" s="6">
        <f>M109+M110+M111+M112+M113+M114+M115</f>
        <v>0</v>
      </c>
      <c r="N108" s="50" t="e">
        <f t="shared" si="21"/>
        <v>#DIV/0!</v>
      </c>
      <c r="O108" s="37"/>
      <c r="P108" s="6">
        <f>P109+P110+P111+P112+P113+P114+P115</f>
        <v>0</v>
      </c>
      <c r="Q108" s="50" t="e">
        <f t="shared" si="22"/>
        <v>#DIV/0!</v>
      </c>
      <c r="R108" s="6"/>
    </row>
    <row r="109" spans="2:18" ht="30" customHeight="1">
      <c r="B109" s="22"/>
      <c r="C109" s="69" t="s">
        <v>148</v>
      </c>
      <c r="D109" s="63">
        <v>6375</v>
      </c>
      <c r="E109" s="68">
        <v>333.5</v>
      </c>
      <c r="F109" s="52">
        <v>106.7</v>
      </c>
      <c r="G109" s="65"/>
      <c r="H109" s="53" t="e">
        <f t="shared" si="19"/>
        <v>#DIV/0!</v>
      </c>
      <c r="I109" s="52"/>
      <c r="J109" s="52"/>
      <c r="K109" s="53" t="e">
        <f t="shared" si="20"/>
        <v>#DIV/0!</v>
      </c>
      <c r="L109" s="54"/>
      <c r="M109" s="52"/>
      <c r="N109" s="53" t="e">
        <f t="shared" si="21"/>
        <v>#DIV/0!</v>
      </c>
      <c r="O109" s="52"/>
      <c r="P109" s="52"/>
      <c r="Q109" s="53" t="e">
        <f t="shared" si="22"/>
        <v>#DIV/0!</v>
      </c>
      <c r="R109" s="23"/>
    </row>
    <row r="110" spans="2:18" ht="20.25" customHeight="1">
      <c r="B110" s="22"/>
      <c r="C110" s="70" t="s">
        <v>149</v>
      </c>
      <c r="D110" s="67"/>
      <c r="E110" s="68"/>
      <c r="F110" s="52">
        <v>106.7</v>
      </c>
      <c r="G110" s="65"/>
      <c r="H110" s="53" t="e">
        <f t="shared" si="19"/>
        <v>#DIV/0!</v>
      </c>
      <c r="I110" s="52"/>
      <c r="J110" s="52"/>
      <c r="K110" s="53" t="e">
        <f t="shared" si="20"/>
        <v>#DIV/0!</v>
      </c>
      <c r="L110" s="54"/>
      <c r="M110" s="52"/>
      <c r="N110" s="53" t="e">
        <f t="shared" si="21"/>
        <v>#DIV/0!</v>
      </c>
      <c r="O110" s="52"/>
      <c r="P110" s="52"/>
      <c r="Q110" s="53" t="e">
        <f t="shared" si="22"/>
        <v>#DIV/0!</v>
      </c>
      <c r="R110" s="23"/>
    </row>
    <row r="111" spans="2:18" ht="30" customHeight="1">
      <c r="B111" s="22"/>
      <c r="C111" s="71" t="s">
        <v>151</v>
      </c>
      <c r="D111" s="72">
        <v>45666</v>
      </c>
      <c r="E111" s="64">
        <v>188</v>
      </c>
      <c r="F111" s="52"/>
      <c r="G111" s="65"/>
      <c r="H111" s="53"/>
      <c r="I111" s="50"/>
      <c r="J111" s="52"/>
      <c r="K111" s="53"/>
      <c r="L111" s="50"/>
      <c r="M111" s="52"/>
      <c r="N111" s="53"/>
      <c r="O111" s="50"/>
      <c r="P111" s="52"/>
      <c r="Q111" s="53"/>
      <c r="R111" s="50"/>
    </row>
    <row r="112" spans="2:18" s="49" customFormat="1" ht="30" hidden="1" customHeight="1">
      <c r="B112" s="58"/>
      <c r="C112" s="57"/>
      <c r="D112" s="53"/>
      <c r="E112" s="56"/>
      <c r="F112" s="52">
        <v>106.7</v>
      </c>
      <c r="G112" s="52"/>
      <c r="H112" s="53" t="e">
        <f t="shared" si="19"/>
        <v>#DIV/0!</v>
      </c>
      <c r="I112" s="52"/>
      <c r="J112" s="52"/>
      <c r="K112" s="53" t="e">
        <f t="shared" si="20"/>
        <v>#DIV/0!</v>
      </c>
      <c r="L112" s="54"/>
      <c r="M112" s="52"/>
      <c r="N112" s="53" t="e">
        <f t="shared" si="21"/>
        <v>#DIV/0!</v>
      </c>
      <c r="O112" s="52"/>
      <c r="P112" s="52"/>
      <c r="Q112" s="53" t="e">
        <f t="shared" si="22"/>
        <v>#DIV/0!</v>
      </c>
      <c r="R112" s="52"/>
    </row>
    <row r="113" spans="2:18" s="49" customFormat="1" ht="30" hidden="1" customHeight="1">
      <c r="B113" s="58"/>
      <c r="C113" s="57"/>
      <c r="D113" s="53"/>
      <c r="E113" s="56"/>
      <c r="F113" s="52">
        <v>106.7</v>
      </c>
      <c r="G113" s="52"/>
      <c r="H113" s="53" t="e">
        <f t="shared" si="19"/>
        <v>#DIV/0!</v>
      </c>
      <c r="I113" s="52"/>
      <c r="J113" s="52"/>
      <c r="K113" s="53" t="e">
        <f t="shared" si="20"/>
        <v>#DIV/0!</v>
      </c>
      <c r="L113" s="54"/>
      <c r="M113" s="52"/>
      <c r="N113" s="53" t="e">
        <f t="shared" si="21"/>
        <v>#DIV/0!</v>
      </c>
      <c r="O113" s="52"/>
      <c r="P113" s="52"/>
      <c r="Q113" s="53" t="e">
        <f t="shared" si="22"/>
        <v>#DIV/0!</v>
      </c>
      <c r="R113" s="52"/>
    </row>
    <row r="114" spans="2:18" ht="30" hidden="1" customHeight="1">
      <c r="B114" s="22"/>
      <c r="C114" s="17"/>
      <c r="D114" s="53"/>
      <c r="E114" s="56"/>
      <c r="F114" s="52">
        <v>106.7</v>
      </c>
      <c r="G114" s="52"/>
      <c r="H114" s="53" t="e">
        <f t="shared" si="19"/>
        <v>#DIV/0!</v>
      </c>
      <c r="I114" s="52"/>
      <c r="J114" s="52"/>
      <c r="K114" s="53" t="e">
        <f t="shared" si="20"/>
        <v>#DIV/0!</v>
      </c>
      <c r="L114" s="54"/>
      <c r="M114" s="52"/>
      <c r="N114" s="53" t="e">
        <f t="shared" si="21"/>
        <v>#DIV/0!</v>
      </c>
      <c r="O114" s="52"/>
      <c r="P114" s="52"/>
      <c r="Q114" s="53" t="e">
        <f t="shared" si="22"/>
        <v>#DIV/0!</v>
      </c>
      <c r="R114" s="23"/>
    </row>
    <row r="115" spans="2:18" ht="30" hidden="1" customHeight="1">
      <c r="B115" s="22"/>
      <c r="C115" s="17"/>
      <c r="D115" s="53"/>
      <c r="E115" s="56"/>
      <c r="F115" s="52">
        <v>106.7</v>
      </c>
      <c r="G115" s="52"/>
      <c r="H115" s="53" t="e">
        <f t="shared" si="19"/>
        <v>#DIV/0!</v>
      </c>
      <c r="I115" s="52"/>
      <c r="J115" s="52"/>
      <c r="K115" s="53" t="e">
        <f t="shared" si="20"/>
        <v>#DIV/0!</v>
      </c>
      <c r="L115" s="54"/>
      <c r="M115" s="52"/>
      <c r="N115" s="53" t="e">
        <f t="shared" si="21"/>
        <v>#DIV/0!</v>
      </c>
      <c r="O115" s="52"/>
      <c r="P115" s="52"/>
      <c r="Q115" s="53" t="e">
        <f t="shared" si="22"/>
        <v>#DIV/0!</v>
      </c>
      <c r="R115" s="23"/>
    </row>
    <row r="116" spans="2:18" ht="30" customHeight="1">
      <c r="B116" s="29" t="s">
        <v>57</v>
      </c>
      <c r="C116" s="17" t="s">
        <v>23</v>
      </c>
      <c r="D116" s="53">
        <v>6375</v>
      </c>
      <c r="E116" s="56">
        <v>17.7</v>
      </c>
      <c r="F116" s="52">
        <v>106.7</v>
      </c>
      <c r="G116" s="52">
        <v>5500</v>
      </c>
      <c r="H116" s="53">
        <f t="shared" si="19"/>
        <v>83.276553864789165</v>
      </c>
      <c r="I116" s="50">
        <v>103.6</v>
      </c>
      <c r="J116" s="52"/>
      <c r="K116" s="53">
        <f t="shared" si="20"/>
        <v>0</v>
      </c>
      <c r="L116" s="50">
        <v>104.1</v>
      </c>
      <c r="M116" s="52"/>
      <c r="N116" s="53" t="e">
        <f t="shared" si="21"/>
        <v>#DIV/0!</v>
      </c>
      <c r="O116" s="50">
        <v>103.7</v>
      </c>
      <c r="P116" s="52"/>
      <c r="Q116" s="53" t="e">
        <f t="shared" si="22"/>
        <v>#DIV/0!</v>
      </c>
      <c r="R116" s="50">
        <v>103.7</v>
      </c>
    </row>
    <row r="117" spans="2:18" ht="71.25" customHeight="1">
      <c r="B117" s="30" t="s">
        <v>121</v>
      </c>
      <c r="C117" s="14" t="s">
        <v>58</v>
      </c>
      <c r="D117" s="50">
        <f>D118+D119+D120+D121+D122+D123</f>
        <v>0</v>
      </c>
      <c r="E117" s="50"/>
      <c r="F117" s="50">
        <v>106.7</v>
      </c>
      <c r="G117" s="50">
        <f t="shared" ref="G117" si="24">G118+G119+G120+G121+G122+G123</f>
        <v>17467.53</v>
      </c>
      <c r="H117" s="50" t="e">
        <f t="shared" si="19"/>
        <v>#DIV/0!</v>
      </c>
      <c r="I117" s="50">
        <v>103.6</v>
      </c>
      <c r="J117" s="6">
        <f t="shared" ref="J117:P117" si="25">J118+J119+J120+J121+J122+J123</f>
        <v>0</v>
      </c>
      <c r="K117" s="50">
        <f t="shared" si="20"/>
        <v>0</v>
      </c>
      <c r="L117" s="50">
        <v>104.1</v>
      </c>
      <c r="M117" s="6">
        <f t="shared" si="25"/>
        <v>0</v>
      </c>
      <c r="N117" s="50" t="e">
        <f t="shared" si="21"/>
        <v>#DIV/0!</v>
      </c>
      <c r="O117" s="50">
        <v>103.7</v>
      </c>
      <c r="P117" s="6">
        <f t="shared" si="25"/>
        <v>15000</v>
      </c>
      <c r="Q117" s="50" t="e">
        <f t="shared" si="22"/>
        <v>#DIV/0!</v>
      </c>
      <c r="R117" s="50">
        <v>103.7</v>
      </c>
    </row>
    <row r="118" spans="2:18" s="15" customFormat="1" ht="27.75" customHeight="1">
      <c r="B118" s="22"/>
      <c r="C118" s="57" t="s">
        <v>174</v>
      </c>
      <c r="D118" s="53"/>
      <c r="E118" s="56"/>
      <c r="F118" s="52">
        <v>106.7</v>
      </c>
      <c r="G118" s="52">
        <v>17467.53</v>
      </c>
      <c r="H118" s="53" t="e">
        <f t="shared" si="19"/>
        <v>#DIV/0!</v>
      </c>
      <c r="I118" s="50">
        <v>103.6</v>
      </c>
      <c r="J118" s="52"/>
      <c r="K118" s="53">
        <f t="shared" si="20"/>
        <v>0</v>
      </c>
      <c r="L118" s="50">
        <v>104.1</v>
      </c>
      <c r="M118" s="52"/>
      <c r="N118" s="53" t="e">
        <f t="shared" si="21"/>
        <v>#DIV/0!</v>
      </c>
      <c r="O118" s="50">
        <v>103.7</v>
      </c>
      <c r="P118" s="52">
        <v>15000</v>
      </c>
      <c r="Q118" s="53" t="e">
        <f t="shared" si="22"/>
        <v>#DIV/0!</v>
      </c>
      <c r="R118" s="50">
        <v>103.7</v>
      </c>
    </row>
    <row r="119" spans="2:18" s="15" customFormat="1" ht="27.75" hidden="1" customHeight="1">
      <c r="B119" s="22"/>
      <c r="C119" s="17"/>
      <c r="D119" s="53"/>
      <c r="E119" s="56"/>
      <c r="F119" s="52">
        <v>106.7</v>
      </c>
      <c r="G119" s="52"/>
      <c r="H119" s="53" t="e">
        <f t="shared" si="19"/>
        <v>#DIV/0!</v>
      </c>
      <c r="I119" s="52"/>
      <c r="J119" s="52"/>
      <c r="K119" s="53" t="e">
        <f t="shared" si="20"/>
        <v>#DIV/0!</v>
      </c>
      <c r="L119" s="54"/>
      <c r="M119" s="52"/>
      <c r="N119" s="53" t="e">
        <f t="shared" si="21"/>
        <v>#DIV/0!</v>
      </c>
      <c r="O119" s="52"/>
      <c r="P119" s="52"/>
      <c r="Q119" s="53" t="e">
        <f t="shared" si="22"/>
        <v>#DIV/0!</v>
      </c>
      <c r="R119" s="23"/>
    </row>
    <row r="120" spans="2:18" s="15" customFormat="1" ht="27.75" hidden="1" customHeight="1">
      <c r="B120" s="22"/>
      <c r="C120" s="17"/>
      <c r="D120" s="53"/>
      <c r="E120" s="56"/>
      <c r="F120" s="52">
        <v>106.7</v>
      </c>
      <c r="G120" s="52"/>
      <c r="H120" s="53" t="e">
        <f t="shared" si="19"/>
        <v>#DIV/0!</v>
      </c>
      <c r="I120" s="52"/>
      <c r="J120" s="52"/>
      <c r="K120" s="53" t="e">
        <f t="shared" si="20"/>
        <v>#DIV/0!</v>
      </c>
      <c r="L120" s="54"/>
      <c r="M120" s="52"/>
      <c r="N120" s="53" t="e">
        <f t="shared" si="21"/>
        <v>#DIV/0!</v>
      </c>
      <c r="O120" s="52"/>
      <c r="P120" s="52"/>
      <c r="Q120" s="53" t="e">
        <f t="shared" si="22"/>
        <v>#DIV/0!</v>
      </c>
      <c r="R120" s="23"/>
    </row>
    <row r="121" spans="2:18" s="15" customFormat="1" ht="30" hidden="1" customHeight="1">
      <c r="B121" s="22"/>
      <c r="C121" s="17"/>
      <c r="D121" s="53"/>
      <c r="E121" s="56"/>
      <c r="F121" s="52">
        <v>106.7</v>
      </c>
      <c r="G121" s="52"/>
      <c r="H121" s="53" t="e">
        <f t="shared" si="19"/>
        <v>#DIV/0!</v>
      </c>
      <c r="I121" s="52"/>
      <c r="J121" s="52"/>
      <c r="K121" s="53" t="e">
        <f t="shared" si="20"/>
        <v>#DIV/0!</v>
      </c>
      <c r="L121" s="54"/>
      <c r="M121" s="52"/>
      <c r="N121" s="53" t="e">
        <f t="shared" si="21"/>
        <v>#DIV/0!</v>
      </c>
      <c r="O121" s="52"/>
      <c r="P121" s="52"/>
      <c r="Q121" s="53" t="e">
        <f t="shared" si="22"/>
        <v>#DIV/0!</v>
      </c>
      <c r="R121" s="23"/>
    </row>
    <row r="122" spans="2:18" ht="30" hidden="1" customHeight="1">
      <c r="B122" s="22"/>
      <c r="C122" s="17"/>
      <c r="D122" s="53"/>
      <c r="E122" s="56"/>
      <c r="F122" s="52">
        <v>106.7</v>
      </c>
      <c r="G122" s="52"/>
      <c r="H122" s="53" t="e">
        <f t="shared" si="19"/>
        <v>#DIV/0!</v>
      </c>
      <c r="I122" s="52"/>
      <c r="J122" s="52"/>
      <c r="K122" s="53" t="e">
        <f t="shared" si="20"/>
        <v>#DIV/0!</v>
      </c>
      <c r="L122" s="54"/>
      <c r="M122" s="52"/>
      <c r="N122" s="53" t="e">
        <f t="shared" si="21"/>
        <v>#DIV/0!</v>
      </c>
      <c r="O122" s="52"/>
      <c r="P122" s="52"/>
      <c r="Q122" s="53" t="e">
        <f t="shared" si="22"/>
        <v>#DIV/0!</v>
      </c>
      <c r="R122" s="23"/>
    </row>
    <row r="123" spans="2:18" ht="30" hidden="1" customHeight="1">
      <c r="B123" s="22"/>
      <c r="C123" s="17"/>
      <c r="D123" s="53"/>
      <c r="E123" s="56"/>
      <c r="F123" s="52">
        <v>106.7</v>
      </c>
      <c r="G123" s="52"/>
      <c r="H123" s="53" t="e">
        <f t="shared" si="19"/>
        <v>#DIV/0!</v>
      </c>
      <c r="I123" s="52"/>
      <c r="J123" s="52"/>
      <c r="K123" s="53" t="e">
        <f t="shared" si="20"/>
        <v>#DIV/0!</v>
      </c>
      <c r="L123" s="54"/>
      <c r="M123" s="52"/>
      <c r="N123" s="53" t="e">
        <f t="shared" si="21"/>
        <v>#DIV/0!</v>
      </c>
      <c r="O123" s="52"/>
      <c r="P123" s="52"/>
      <c r="Q123" s="53" t="e">
        <f t="shared" si="22"/>
        <v>#DIV/0!</v>
      </c>
      <c r="R123" s="23"/>
    </row>
    <row r="124" spans="2:18" ht="30" customHeight="1">
      <c r="B124" s="22" t="s">
        <v>122</v>
      </c>
      <c r="C124" s="17" t="s">
        <v>23</v>
      </c>
      <c r="D124" s="53"/>
      <c r="E124" s="56"/>
      <c r="F124" s="52">
        <v>106.7</v>
      </c>
      <c r="G124" s="52"/>
      <c r="H124" s="53" t="e">
        <f t="shared" si="19"/>
        <v>#DIV/0!</v>
      </c>
      <c r="I124" s="52"/>
      <c r="J124" s="52"/>
      <c r="K124" s="53" t="e">
        <f t="shared" si="20"/>
        <v>#DIV/0!</v>
      </c>
      <c r="L124" s="54"/>
      <c r="M124" s="52"/>
      <c r="N124" s="53" t="e">
        <f t="shared" si="21"/>
        <v>#DIV/0!</v>
      </c>
      <c r="O124" s="52"/>
      <c r="P124" s="52"/>
      <c r="Q124" s="53" t="e">
        <f t="shared" si="22"/>
        <v>#DIV/0!</v>
      </c>
      <c r="R124" s="23"/>
    </row>
    <row r="125" spans="2:18" ht="97.5" customHeight="1">
      <c r="B125" s="30" t="s">
        <v>62</v>
      </c>
      <c r="C125" s="14" t="s">
        <v>60</v>
      </c>
      <c r="D125" s="50">
        <f>D126+D127+D128+D129+D130</f>
        <v>0</v>
      </c>
      <c r="E125" s="50">
        <v>139.19999999999999</v>
      </c>
      <c r="F125" s="50">
        <v>106.7</v>
      </c>
      <c r="G125" s="50">
        <f t="shared" ref="G125" si="26">G126+G127+G128+G129+G130</f>
        <v>0</v>
      </c>
      <c r="H125" s="50" t="e">
        <f t="shared" si="19"/>
        <v>#DIV/0!</v>
      </c>
      <c r="I125" s="50">
        <v>103.6</v>
      </c>
      <c r="J125" s="6">
        <f t="shared" ref="J125:P125" si="27">J126+J127+J128+J129+J130</f>
        <v>0</v>
      </c>
      <c r="K125" s="50" t="e">
        <f t="shared" si="20"/>
        <v>#DIV/0!</v>
      </c>
      <c r="L125" s="50">
        <v>104.1</v>
      </c>
      <c r="M125" s="6">
        <f t="shared" si="27"/>
        <v>0</v>
      </c>
      <c r="N125" s="50" t="e">
        <f t="shared" si="21"/>
        <v>#DIV/0!</v>
      </c>
      <c r="O125" s="50">
        <v>103.7</v>
      </c>
      <c r="P125" s="6">
        <f t="shared" si="27"/>
        <v>0</v>
      </c>
      <c r="Q125" s="50" t="e">
        <f t="shared" si="22"/>
        <v>#DIV/0!</v>
      </c>
      <c r="R125" s="50">
        <v>103.7</v>
      </c>
    </row>
    <row r="126" spans="2:18" ht="26.25" hidden="1" customHeight="1">
      <c r="B126" s="22"/>
      <c r="C126" s="71"/>
      <c r="D126" s="72"/>
      <c r="E126" s="64"/>
      <c r="F126" s="52"/>
      <c r="G126" s="65"/>
      <c r="H126" s="53"/>
      <c r="I126" s="50"/>
      <c r="J126" s="52"/>
      <c r="K126" s="53"/>
      <c r="L126" s="50"/>
      <c r="M126" s="52"/>
      <c r="N126" s="53"/>
      <c r="O126" s="50"/>
      <c r="P126" s="52"/>
      <c r="Q126" s="53"/>
      <c r="R126" s="50"/>
    </row>
    <row r="127" spans="2:18" ht="31.5" hidden="1" customHeight="1">
      <c r="B127" s="22"/>
      <c r="C127" s="106"/>
      <c r="D127" s="72"/>
      <c r="E127" s="64"/>
      <c r="F127" s="52"/>
      <c r="G127" s="65"/>
      <c r="H127" s="53"/>
      <c r="I127" s="52"/>
      <c r="J127" s="52"/>
      <c r="K127" s="53"/>
      <c r="L127" s="54"/>
      <c r="M127" s="52"/>
      <c r="N127" s="53"/>
      <c r="O127" s="52"/>
      <c r="P127" s="52"/>
      <c r="Q127" s="53"/>
      <c r="R127" s="23"/>
    </row>
    <row r="128" spans="2:18" ht="16.5" hidden="1" customHeight="1">
      <c r="B128" s="22"/>
      <c r="C128" s="106"/>
      <c r="D128" s="72"/>
      <c r="E128" s="64"/>
      <c r="F128" s="52">
        <v>106.7</v>
      </c>
      <c r="G128" s="65"/>
      <c r="H128" s="53" t="e">
        <f t="shared" si="19"/>
        <v>#DIV/0!</v>
      </c>
      <c r="I128" s="52"/>
      <c r="J128" s="52"/>
      <c r="K128" s="53" t="e">
        <f t="shared" si="20"/>
        <v>#DIV/0!</v>
      </c>
      <c r="L128" s="54"/>
      <c r="M128" s="52"/>
      <c r="N128" s="53" t="e">
        <f t="shared" si="21"/>
        <v>#DIV/0!</v>
      </c>
      <c r="O128" s="52"/>
      <c r="P128" s="52"/>
      <c r="Q128" s="53" t="e">
        <f t="shared" si="22"/>
        <v>#DIV/0!</v>
      </c>
      <c r="R128" s="23"/>
    </row>
    <row r="129" spans="2:18" ht="30" hidden="1" customHeight="1">
      <c r="B129" s="22"/>
      <c r="C129" s="17"/>
      <c r="D129" s="53"/>
      <c r="E129" s="56"/>
      <c r="F129" s="52">
        <v>106.7</v>
      </c>
      <c r="G129" s="52"/>
      <c r="H129" s="53" t="e">
        <f t="shared" si="19"/>
        <v>#DIV/0!</v>
      </c>
      <c r="I129" s="52"/>
      <c r="J129" s="52"/>
      <c r="K129" s="53" t="e">
        <f t="shared" si="20"/>
        <v>#DIV/0!</v>
      </c>
      <c r="L129" s="54"/>
      <c r="M129" s="52"/>
      <c r="N129" s="53" t="e">
        <f t="shared" si="21"/>
        <v>#DIV/0!</v>
      </c>
      <c r="O129" s="52"/>
      <c r="P129" s="52"/>
      <c r="Q129" s="53" t="e">
        <f t="shared" si="22"/>
        <v>#DIV/0!</v>
      </c>
      <c r="R129" s="23"/>
    </row>
    <row r="130" spans="2:18" ht="30" hidden="1" customHeight="1">
      <c r="B130" s="22"/>
      <c r="C130" s="17"/>
      <c r="D130" s="53"/>
      <c r="E130" s="56"/>
      <c r="F130" s="52">
        <v>106.7</v>
      </c>
      <c r="G130" s="52"/>
      <c r="H130" s="53" t="e">
        <f t="shared" si="19"/>
        <v>#DIV/0!</v>
      </c>
      <c r="I130" s="52"/>
      <c r="J130" s="52"/>
      <c r="K130" s="53" t="e">
        <f t="shared" si="20"/>
        <v>#DIV/0!</v>
      </c>
      <c r="L130" s="54"/>
      <c r="M130" s="52"/>
      <c r="N130" s="53" t="e">
        <f t="shared" si="21"/>
        <v>#DIV/0!</v>
      </c>
      <c r="O130" s="52"/>
      <c r="P130" s="52"/>
      <c r="Q130" s="53" t="e">
        <f t="shared" si="22"/>
        <v>#DIV/0!</v>
      </c>
      <c r="R130" s="23"/>
    </row>
    <row r="131" spans="2:18" ht="30" customHeight="1">
      <c r="B131" s="22" t="s">
        <v>59</v>
      </c>
      <c r="C131" s="17" t="s">
        <v>23</v>
      </c>
      <c r="D131" s="53">
        <v>45666</v>
      </c>
      <c r="E131" s="56"/>
      <c r="F131" s="52">
        <v>106.7</v>
      </c>
      <c r="G131" s="52"/>
      <c r="H131" s="53" t="e">
        <f t="shared" si="19"/>
        <v>#DIV/0!</v>
      </c>
      <c r="I131" s="52"/>
      <c r="J131" s="52"/>
      <c r="K131" s="53" t="e">
        <f t="shared" si="20"/>
        <v>#DIV/0!</v>
      </c>
      <c r="L131" s="54"/>
      <c r="M131" s="52"/>
      <c r="N131" s="53" t="e">
        <f t="shared" si="21"/>
        <v>#DIV/0!</v>
      </c>
      <c r="O131" s="52"/>
      <c r="P131" s="52"/>
      <c r="Q131" s="53" t="e">
        <f t="shared" si="22"/>
        <v>#DIV/0!</v>
      </c>
      <c r="R131" s="23"/>
    </row>
    <row r="132" spans="2:18" ht="57.75" customHeight="1">
      <c r="B132" s="30" t="s">
        <v>63</v>
      </c>
      <c r="C132" s="28" t="s">
        <v>15</v>
      </c>
      <c r="D132" s="50">
        <f>D133+D134+D135+D136+D137</f>
        <v>489</v>
      </c>
      <c r="E132" s="50">
        <v>64.3</v>
      </c>
      <c r="F132" s="50">
        <v>106.7</v>
      </c>
      <c r="G132" s="50">
        <f t="shared" ref="G132" si="28">G133+G134+G135+G136+G137</f>
        <v>0</v>
      </c>
      <c r="H132" s="50">
        <f t="shared" si="19"/>
        <v>0</v>
      </c>
      <c r="I132" s="50">
        <v>103.6</v>
      </c>
      <c r="J132" s="6">
        <f t="shared" ref="J132:P132" si="29">J133+J134+J135+J136+J137</f>
        <v>0</v>
      </c>
      <c r="K132" s="50" t="e">
        <f t="shared" si="20"/>
        <v>#DIV/0!</v>
      </c>
      <c r="L132" s="50">
        <v>104.1</v>
      </c>
      <c r="M132" s="6">
        <f t="shared" si="29"/>
        <v>0</v>
      </c>
      <c r="N132" s="50" t="e">
        <f t="shared" si="21"/>
        <v>#DIV/0!</v>
      </c>
      <c r="O132" s="50">
        <v>103.7</v>
      </c>
      <c r="P132" s="6">
        <f t="shared" si="29"/>
        <v>0</v>
      </c>
      <c r="Q132" s="50" t="e">
        <f t="shared" si="22"/>
        <v>#DIV/0!</v>
      </c>
      <c r="R132" s="50">
        <v>103.7</v>
      </c>
    </row>
    <row r="133" spans="2:18" ht="12.75" customHeight="1">
      <c r="B133" s="22"/>
      <c r="C133" s="73" t="s">
        <v>152</v>
      </c>
      <c r="D133" s="63"/>
      <c r="E133" s="68">
        <v>60.2</v>
      </c>
      <c r="F133" s="52">
        <v>106.7</v>
      </c>
      <c r="G133" s="65">
        <v>0</v>
      </c>
      <c r="H133" s="53" t="e">
        <f t="shared" si="19"/>
        <v>#DIV/0!</v>
      </c>
      <c r="I133" s="50">
        <v>103.6</v>
      </c>
      <c r="J133" s="52"/>
      <c r="K133" s="53" t="e">
        <f t="shared" si="20"/>
        <v>#DIV/0!</v>
      </c>
      <c r="L133" s="50">
        <v>104.1</v>
      </c>
      <c r="M133" s="52"/>
      <c r="N133" s="53" t="e">
        <f t="shared" si="21"/>
        <v>#DIV/0!</v>
      </c>
      <c r="O133" s="50">
        <v>103.7</v>
      </c>
      <c r="P133" s="52"/>
      <c r="Q133" s="53" t="e">
        <f t="shared" si="22"/>
        <v>#DIV/0!</v>
      </c>
      <c r="R133" s="50">
        <v>103.7</v>
      </c>
    </row>
    <row r="134" spans="2:18" ht="17.25" customHeight="1">
      <c r="B134" s="22"/>
      <c r="C134" s="73" t="s">
        <v>153</v>
      </c>
      <c r="D134" s="63">
        <v>489</v>
      </c>
      <c r="E134" s="68">
        <v>323</v>
      </c>
      <c r="F134" s="52">
        <v>106.7</v>
      </c>
      <c r="G134" s="65"/>
      <c r="H134" s="53">
        <f t="shared" si="19"/>
        <v>0</v>
      </c>
      <c r="I134" s="50">
        <v>103.6</v>
      </c>
      <c r="J134" s="52"/>
      <c r="K134" s="53" t="e">
        <f t="shared" si="20"/>
        <v>#DIV/0!</v>
      </c>
      <c r="L134" s="50">
        <v>104.1</v>
      </c>
      <c r="M134" s="52"/>
      <c r="N134" s="53" t="e">
        <f t="shared" si="21"/>
        <v>#DIV/0!</v>
      </c>
      <c r="O134" s="50">
        <v>103.7</v>
      </c>
      <c r="P134" s="52"/>
      <c r="Q134" s="53" t="e">
        <f t="shared" si="22"/>
        <v>#DIV/0!</v>
      </c>
      <c r="R134" s="50">
        <v>103.7</v>
      </c>
    </row>
    <row r="135" spans="2:18" ht="30" hidden="1" customHeight="1">
      <c r="B135" s="22"/>
      <c r="C135" s="17"/>
      <c r="D135" s="53"/>
      <c r="E135" s="56"/>
      <c r="F135" s="52">
        <v>106.7</v>
      </c>
      <c r="G135" s="52"/>
      <c r="H135" s="53" t="e">
        <f t="shared" si="19"/>
        <v>#DIV/0!</v>
      </c>
      <c r="I135" s="52"/>
      <c r="J135" s="52"/>
      <c r="K135" s="53" t="e">
        <f t="shared" si="20"/>
        <v>#DIV/0!</v>
      </c>
      <c r="L135" s="54"/>
      <c r="M135" s="52"/>
      <c r="N135" s="53" t="e">
        <f t="shared" si="21"/>
        <v>#DIV/0!</v>
      </c>
      <c r="O135" s="52"/>
      <c r="P135" s="52"/>
      <c r="Q135" s="53" t="e">
        <f t="shared" si="22"/>
        <v>#DIV/0!</v>
      </c>
      <c r="R135" s="23"/>
    </row>
    <row r="136" spans="2:18" ht="30" hidden="1" customHeight="1">
      <c r="B136" s="22"/>
      <c r="C136" s="17"/>
      <c r="D136" s="53"/>
      <c r="E136" s="56"/>
      <c r="F136" s="52">
        <v>106.7</v>
      </c>
      <c r="G136" s="52"/>
      <c r="H136" s="53" t="e">
        <f t="shared" si="19"/>
        <v>#DIV/0!</v>
      </c>
      <c r="I136" s="52"/>
      <c r="J136" s="52"/>
      <c r="K136" s="53" t="e">
        <f t="shared" si="20"/>
        <v>#DIV/0!</v>
      </c>
      <c r="L136" s="54"/>
      <c r="M136" s="52"/>
      <c r="N136" s="53" t="e">
        <f t="shared" si="21"/>
        <v>#DIV/0!</v>
      </c>
      <c r="O136" s="52"/>
      <c r="P136" s="52"/>
      <c r="Q136" s="53" t="e">
        <f t="shared" si="22"/>
        <v>#DIV/0!</v>
      </c>
      <c r="R136" s="23"/>
    </row>
    <row r="137" spans="2:18" ht="30" hidden="1" customHeight="1">
      <c r="B137" s="22"/>
      <c r="C137" s="17"/>
      <c r="D137" s="53"/>
      <c r="E137" s="56"/>
      <c r="F137" s="52">
        <v>106.7</v>
      </c>
      <c r="G137" s="52"/>
      <c r="H137" s="53" t="e">
        <f t="shared" si="19"/>
        <v>#DIV/0!</v>
      </c>
      <c r="I137" s="52"/>
      <c r="J137" s="52"/>
      <c r="K137" s="53" t="e">
        <f t="shared" si="20"/>
        <v>#DIV/0!</v>
      </c>
      <c r="L137" s="54"/>
      <c r="M137" s="52"/>
      <c r="N137" s="53" t="e">
        <f t="shared" si="21"/>
        <v>#DIV/0!</v>
      </c>
      <c r="O137" s="52"/>
      <c r="P137" s="52"/>
      <c r="Q137" s="53" t="e">
        <f t="shared" si="22"/>
        <v>#DIV/0!</v>
      </c>
      <c r="R137" s="23"/>
    </row>
    <row r="138" spans="2:18" ht="30" customHeight="1">
      <c r="B138" s="22" t="s">
        <v>61</v>
      </c>
      <c r="C138" s="17" t="s">
        <v>23</v>
      </c>
      <c r="D138" s="53">
        <v>489</v>
      </c>
      <c r="E138" s="56">
        <v>25</v>
      </c>
      <c r="F138" s="52">
        <v>106.7</v>
      </c>
      <c r="G138" s="52"/>
      <c r="H138" s="53">
        <f t="shared" si="19"/>
        <v>0</v>
      </c>
      <c r="I138" s="50">
        <v>103.6</v>
      </c>
      <c r="J138" s="52"/>
      <c r="K138" s="53" t="e">
        <f t="shared" si="20"/>
        <v>#DIV/0!</v>
      </c>
      <c r="L138" s="50">
        <v>104.1</v>
      </c>
      <c r="M138" s="52"/>
      <c r="N138" s="53" t="e">
        <f t="shared" si="21"/>
        <v>#DIV/0!</v>
      </c>
      <c r="O138" s="50">
        <v>103.7</v>
      </c>
      <c r="P138" s="52"/>
      <c r="Q138" s="53" t="e">
        <f t="shared" si="22"/>
        <v>#DIV/0!</v>
      </c>
      <c r="R138" s="50">
        <v>103.7</v>
      </c>
    </row>
    <row r="139" spans="2:18" ht="29.25" customHeight="1">
      <c r="B139" s="30" t="s">
        <v>123</v>
      </c>
      <c r="C139" s="14" t="s">
        <v>16</v>
      </c>
      <c r="D139" s="50">
        <f>D140+D141+D142+D143+D144+D146+D148+D149+D150</f>
        <v>10449</v>
      </c>
      <c r="E139" s="50"/>
      <c r="F139" s="50">
        <v>106.7</v>
      </c>
      <c r="G139" s="50">
        <f t="shared" ref="G139" si="30">G140+G141+G142+G143+G144+G146+G148+G149+G150</f>
        <v>0</v>
      </c>
      <c r="H139" s="50" t="e">
        <f t="shared" si="19"/>
        <v>#DIV/0!</v>
      </c>
      <c r="I139" s="37"/>
      <c r="J139" s="6">
        <f t="shared" ref="J139:P139" si="31">J140+J141+J142+J143+J144+J146+J148+J149+J150</f>
        <v>0</v>
      </c>
      <c r="K139" s="50" t="e">
        <f t="shared" si="20"/>
        <v>#DIV/0!</v>
      </c>
      <c r="L139" s="41"/>
      <c r="M139" s="6">
        <f t="shared" si="31"/>
        <v>21000</v>
      </c>
      <c r="N139" s="50" t="e">
        <f t="shared" si="21"/>
        <v>#DIV/0!</v>
      </c>
      <c r="O139" s="37"/>
      <c r="P139" s="6">
        <f t="shared" si="31"/>
        <v>34850</v>
      </c>
      <c r="Q139" s="50" t="e">
        <f t="shared" si="22"/>
        <v>#DIV/0!</v>
      </c>
      <c r="R139" s="6"/>
    </row>
    <row r="140" spans="2:18" ht="30" customHeight="1">
      <c r="B140" s="22"/>
      <c r="C140" s="62" t="s">
        <v>150</v>
      </c>
      <c r="D140" s="63">
        <v>10449</v>
      </c>
      <c r="E140" s="68">
        <v>87.9</v>
      </c>
      <c r="F140" s="52">
        <v>106.7</v>
      </c>
      <c r="G140" s="65"/>
      <c r="H140" s="53">
        <f t="shared" ref="H140" si="32">G140/D140/I140*10000</f>
        <v>0</v>
      </c>
      <c r="I140" s="50">
        <v>103.6</v>
      </c>
      <c r="J140" s="52"/>
      <c r="K140" s="53" t="e">
        <f t="shared" ref="K140" si="33">J140/G140/L140*10000</f>
        <v>#DIV/0!</v>
      </c>
      <c r="L140" s="50">
        <v>104.1</v>
      </c>
      <c r="M140" s="52">
        <v>21000</v>
      </c>
      <c r="N140" s="53" t="e">
        <f t="shared" ref="N140" si="34">M140/J140/O140*10000</f>
        <v>#DIV/0!</v>
      </c>
      <c r="O140" s="50">
        <v>103.7</v>
      </c>
      <c r="P140" s="52">
        <v>34850</v>
      </c>
      <c r="Q140" s="53">
        <f t="shared" ref="Q140" si="35">P140/M140/R140*10000</f>
        <v>160.03122560499611</v>
      </c>
      <c r="R140" s="50">
        <v>103.7</v>
      </c>
    </row>
    <row r="141" spans="2:18" ht="30" hidden="1" customHeight="1">
      <c r="B141" s="22"/>
      <c r="C141" s="17"/>
      <c r="D141" s="53"/>
      <c r="E141" s="56"/>
      <c r="F141" s="52">
        <v>106.7</v>
      </c>
      <c r="G141" s="52"/>
      <c r="H141" s="53" t="e">
        <f t="shared" ref="H141:H203" si="36">G141/D141/I141*10000</f>
        <v>#DIV/0!</v>
      </c>
      <c r="I141" s="52"/>
      <c r="J141" s="52"/>
      <c r="K141" s="53" t="e">
        <f t="shared" ref="K141:K203" si="37">J141/G141/L141*10000</f>
        <v>#DIV/0!</v>
      </c>
      <c r="L141" s="54"/>
      <c r="M141" s="52"/>
      <c r="N141" s="53" t="e">
        <f t="shared" ref="N141:N203" si="38">M141/J141/O141*10000</f>
        <v>#DIV/0!</v>
      </c>
      <c r="O141" s="52"/>
      <c r="P141" s="52"/>
      <c r="Q141" s="53" t="e">
        <f t="shared" ref="Q141:Q203" si="39">P141/M141/R141*10000</f>
        <v>#DIV/0!</v>
      </c>
      <c r="R141" s="52"/>
    </row>
    <row r="142" spans="2:18" ht="30" hidden="1" customHeight="1">
      <c r="B142" s="22"/>
      <c r="C142" s="17"/>
      <c r="D142" s="53"/>
      <c r="E142" s="56"/>
      <c r="F142" s="52">
        <v>106.7</v>
      </c>
      <c r="G142" s="52"/>
      <c r="H142" s="53" t="e">
        <f t="shared" si="36"/>
        <v>#DIV/0!</v>
      </c>
      <c r="I142" s="52"/>
      <c r="J142" s="52"/>
      <c r="K142" s="53" t="e">
        <f t="shared" si="37"/>
        <v>#DIV/0!</v>
      </c>
      <c r="L142" s="54"/>
      <c r="M142" s="52"/>
      <c r="N142" s="53" t="e">
        <f t="shared" si="38"/>
        <v>#DIV/0!</v>
      </c>
      <c r="O142" s="52"/>
      <c r="P142" s="52"/>
      <c r="Q142" s="53" t="e">
        <f t="shared" si="39"/>
        <v>#DIV/0!</v>
      </c>
      <c r="R142" s="52"/>
    </row>
    <row r="143" spans="2:18" ht="30" hidden="1" customHeight="1">
      <c r="B143" s="22"/>
      <c r="C143" s="17"/>
      <c r="D143" s="53"/>
      <c r="E143" s="56"/>
      <c r="F143" s="52">
        <v>106.7</v>
      </c>
      <c r="G143" s="52"/>
      <c r="H143" s="53" t="e">
        <f t="shared" si="36"/>
        <v>#DIV/0!</v>
      </c>
      <c r="I143" s="52"/>
      <c r="J143" s="52"/>
      <c r="K143" s="53" t="e">
        <f t="shared" si="37"/>
        <v>#DIV/0!</v>
      </c>
      <c r="L143" s="54"/>
      <c r="M143" s="52"/>
      <c r="N143" s="53" t="e">
        <f t="shared" si="38"/>
        <v>#DIV/0!</v>
      </c>
      <c r="O143" s="52"/>
      <c r="P143" s="52"/>
      <c r="Q143" s="53" t="e">
        <f t="shared" si="39"/>
        <v>#DIV/0!</v>
      </c>
      <c r="R143" s="52"/>
    </row>
    <row r="144" spans="2:18" ht="30" hidden="1" customHeight="1">
      <c r="B144" s="22"/>
      <c r="C144" s="17"/>
      <c r="D144" s="53"/>
      <c r="E144" s="56"/>
      <c r="F144" s="52">
        <v>106.7</v>
      </c>
      <c r="G144" s="52"/>
      <c r="H144" s="53" t="e">
        <f t="shared" si="36"/>
        <v>#DIV/0!</v>
      </c>
      <c r="I144" s="52"/>
      <c r="J144" s="52"/>
      <c r="K144" s="53" t="e">
        <f t="shared" si="37"/>
        <v>#DIV/0!</v>
      </c>
      <c r="L144" s="54"/>
      <c r="M144" s="52"/>
      <c r="N144" s="53" t="e">
        <f t="shared" si="38"/>
        <v>#DIV/0!</v>
      </c>
      <c r="O144" s="52"/>
      <c r="P144" s="52"/>
      <c r="Q144" s="53" t="e">
        <f t="shared" si="39"/>
        <v>#DIV/0!</v>
      </c>
      <c r="R144" s="52"/>
    </row>
    <row r="145" spans="2:18" s="49" customFormat="1" ht="30" hidden="1" customHeight="1">
      <c r="B145" s="58"/>
      <c r="C145" s="57"/>
      <c r="D145" s="53"/>
      <c r="E145" s="56"/>
      <c r="F145" s="52">
        <v>106.7</v>
      </c>
      <c r="G145" s="52"/>
      <c r="H145" s="53" t="e">
        <f t="shared" si="36"/>
        <v>#DIV/0!</v>
      </c>
      <c r="I145" s="52"/>
      <c r="J145" s="52"/>
      <c r="K145" s="53" t="e">
        <f t="shared" si="37"/>
        <v>#DIV/0!</v>
      </c>
      <c r="L145" s="54"/>
      <c r="M145" s="52"/>
      <c r="N145" s="53" t="e">
        <f t="shared" si="38"/>
        <v>#DIV/0!</v>
      </c>
      <c r="O145" s="52"/>
      <c r="P145" s="52"/>
      <c r="Q145" s="53" t="e">
        <f t="shared" si="39"/>
        <v>#DIV/0!</v>
      </c>
      <c r="R145" s="52"/>
    </row>
    <row r="146" spans="2:18" ht="30" hidden="1" customHeight="1">
      <c r="B146" s="22"/>
      <c r="C146" s="17"/>
      <c r="D146" s="53"/>
      <c r="E146" s="56"/>
      <c r="F146" s="52">
        <v>106.7</v>
      </c>
      <c r="G146" s="52"/>
      <c r="H146" s="53" t="e">
        <f t="shared" si="36"/>
        <v>#DIV/0!</v>
      </c>
      <c r="I146" s="52"/>
      <c r="J146" s="52"/>
      <c r="K146" s="53" t="e">
        <f t="shared" si="37"/>
        <v>#DIV/0!</v>
      </c>
      <c r="L146" s="54"/>
      <c r="M146" s="52"/>
      <c r="N146" s="53" t="e">
        <f t="shared" si="38"/>
        <v>#DIV/0!</v>
      </c>
      <c r="O146" s="52"/>
      <c r="P146" s="52"/>
      <c r="Q146" s="53" t="e">
        <f t="shared" si="39"/>
        <v>#DIV/0!</v>
      </c>
      <c r="R146" s="52"/>
    </row>
    <row r="147" spans="2:18" s="49" customFormat="1" ht="30" hidden="1" customHeight="1">
      <c r="B147" s="58"/>
      <c r="C147" s="57"/>
      <c r="D147" s="53"/>
      <c r="E147" s="56"/>
      <c r="F147" s="52">
        <v>106.7</v>
      </c>
      <c r="G147" s="52"/>
      <c r="H147" s="53" t="e">
        <f t="shared" si="36"/>
        <v>#DIV/0!</v>
      </c>
      <c r="I147" s="52"/>
      <c r="J147" s="52"/>
      <c r="K147" s="53" t="e">
        <f t="shared" si="37"/>
        <v>#DIV/0!</v>
      </c>
      <c r="L147" s="54"/>
      <c r="M147" s="52"/>
      <c r="N147" s="53" t="e">
        <f t="shared" si="38"/>
        <v>#DIV/0!</v>
      </c>
      <c r="O147" s="52"/>
      <c r="P147" s="52"/>
      <c r="Q147" s="53" t="e">
        <f t="shared" si="39"/>
        <v>#DIV/0!</v>
      </c>
      <c r="R147" s="52"/>
    </row>
    <row r="148" spans="2:18" ht="30" hidden="1" customHeight="1">
      <c r="B148" s="22"/>
      <c r="C148" s="17"/>
      <c r="D148" s="53"/>
      <c r="E148" s="56"/>
      <c r="F148" s="52">
        <v>106.7</v>
      </c>
      <c r="G148" s="52"/>
      <c r="H148" s="53" t="e">
        <f t="shared" si="36"/>
        <v>#DIV/0!</v>
      </c>
      <c r="I148" s="52"/>
      <c r="J148" s="52"/>
      <c r="K148" s="53" t="e">
        <f t="shared" si="37"/>
        <v>#DIV/0!</v>
      </c>
      <c r="L148" s="54"/>
      <c r="M148" s="52"/>
      <c r="N148" s="53" t="e">
        <f t="shared" si="38"/>
        <v>#DIV/0!</v>
      </c>
      <c r="O148" s="52"/>
      <c r="P148" s="52"/>
      <c r="Q148" s="53" t="e">
        <f t="shared" si="39"/>
        <v>#DIV/0!</v>
      </c>
      <c r="R148" s="52"/>
    </row>
    <row r="149" spans="2:18" ht="30" hidden="1" customHeight="1">
      <c r="B149" s="22"/>
      <c r="C149" s="17"/>
      <c r="D149" s="53"/>
      <c r="E149" s="56"/>
      <c r="F149" s="52">
        <v>106.7</v>
      </c>
      <c r="G149" s="52"/>
      <c r="H149" s="53" t="e">
        <f t="shared" si="36"/>
        <v>#DIV/0!</v>
      </c>
      <c r="I149" s="52"/>
      <c r="J149" s="52"/>
      <c r="K149" s="53" t="e">
        <f t="shared" si="37"/>
        <v>#DIV/0!</v>
      </c>
      <c r="L149" s="54"/>
      <c r="M149" s="52"/>
      <c r="N149" s="53" t="e">
        <f t="shared" si="38"/>
        <v>#DIV/0!</v>
      </c>
      <c r="O149" s="52"/>
      <c r="P149" s="52"/>
      <c r="Q149" s="53" t="e">
        <f t="shared" si="39"/>
        <v>#DIV/0!</v>
      </c>
      <c r="R149" s="52"/>
    </row>
    <row r="150" spans="2:18" ht="30" hidden="1" customHeight="1">
      <c r="B150" s="22"/>
      <c r="C150" s="17"/>
      <c r="D150" s="53"/>
      <c r="E150" s="56"/>
      <c r="F150" s="52">
        <v>106.7</v>
      </c>
      <c r="G150" s="52"/>
      <c r="H150" s="53" t="e">
        <f t="shared" si="36"/>
        <v>#DIV/0!</v>
      </c>
      <c r="I150" s="52"/>
      <c r="J150" s="52"/>
      <c r="K150" s="53" t="e">
        <f t="shared" si="37"/>
        <v>#DIV/0!</v>
      </c>
      <c r="L150" s="54"/>
      <c r="M150" s="52"/>
      <c r="N150" s="53" t="e">
        <f t="shared" si="38"/>
        <v>#DIV/0!</v>
      </c>
      <c r="O150" s="52"/>
      <c r="P150" s="52"/>
      <c r="Q150" s="53" t="e">
        <f t="shared" si="39"/>
        <v>#DIV/0!</v>
      </c>
      <c r="R150" s="52"/>
    </row>
    <row r="151" spans="2:18" ht="30" customHeight="1">
      <c r="B151" s="22" t="s">
        <v>64</v>
      </c>
      <c r="C151" s="17" t="s">
        <v>23</v>
      </c>
      <c r="D151" s="53"/>
      <c r="E151" s="56"/>
      <c r="F151" s="52">
        <v>106.7</v>
      </c>
      <c r="G151" s="52"/>
      <c r="H151" s="53" t="e">
        <f t="shared" si="36"/>
        <v>#DIV/0!</v>
      </c>
      <c r="I151" s="52"/>
      <c r="J151" s="52"/>
      <c r="K151" s="53" t="e">
        <f t="shared" si="37"/>
        <v>#DIV/0!</v>
      </c>
      <c r="L151" s="54"/>
      <c r="M151" s="52"/>
      <c r="N151" s="53" t="e">
        <f t="shared" si="38"/>
        <v>#DIV/0!</v>
      </c>
      <c r="O151" s="52"/>
      <c r="P151" s="52"/>
      <c r="Q151" s="53" t="e">
        <f t="shared" si="39"/>
        <v>#DIV/0!</v>
      </c>
      <c r="R151" s="52"/>
    </row>
    <row r="152" spans="2:18" ht="45.75" customHeight="1">
      <c r="B152" s="30" t="s">
        <v>65</v>
      </c>
      <c r="C152" s="14" t="s">
        <v>66</v>
      </c>
      <c r="D152" s="50">
        <f>D153+D154</f>
        <v>0</v>
      </c>
      <c r="E152" s="50"/>
      <c r="F152" s="50">
        <v>106.7</v>
      </c>
      <c r="G152" s="50">
        <f t="shared" ref="G152" si="40">G153+G154</f>
        <v>0</v>
      </c>
      <c r="H152" s="50" t="e">
        <f t="shared" si="36"/>
        <v>#DIV/0!</v>
      </c>
      <c r="I152" s="37"/>
      <c r="J152" s="6">
        <f t="shared" ref="J152:P152" si="41">J153+J154</f>
        <v>0</v>
      </c>
      <c r="K152" s="50" t="e">
        <f t="shared" si="37"/>
        <v>#DIV/0!</v>
      </c>
      <c r="L152" s="41"/>
      <c r="M152" s="6">
        <f t="shared" si="41"/>
        <v>0</v>
      </c>
      <c r="N152" s="50" t="e">
        <f t="shared" si="38"/>
        <v>#DIV/0!</v>
      </c>
      <c r="O152" s="37"/>
      <c r="P152" s="6">
        <f t="shared" si="41"/>
        <v>0</v>
      </c>
      <c r="Q152" s="50" t="e">
        <f t="shared" si="39"/>
        <v>#DIV/0!</v>
      </c>
      <c r="R152" s="6"/>
    </row>
    <row r="153" spans="2:18" ht="30" customHeight="1">
      <c r="B153" s="22"/>
      <c r="C153" s="17"/>
      <c r="D153" s="53"/>
      <c r="E153" s="56"/>
      <c r="F153" s="52">
        <v>106.7</v>
      </c>
      <c r="G153" s="52"/>
      <c r="H153" s="53" t="e">
        <f t="shared" si="36"/>
        <v>#DIV/0!</v>
      </c>
      <c r="I153" s="52"/>
      <c r="J153" s="52"/>
      <c r="K153" s="53" t="e">
        <f t="shared" si="37"/>
        <v>#DIV/0!</v>
      </c>
      <c r="L153" s="54"/>
      <c r="M153" s="52"/>
      <c r="N153" s="53" t="e">
        <f t="shared" si="38"/>
        <v>#DIV/0!</v>
      </c>
      <c r="O153" s="52"/>
      <c r="P153" s="52"/>
      <c r="Q153" s="53" t="e">
        <f t="shared" si="39"/>
        <v>#DIV/0!</v>
      </c>
      <c r="R153" s="52"/>
    </row>
    <row r="154" spans="2:18" ht="30" customHeight="1">
      <c r="B154" s="22"/>
      <c r="C154" s="17"/>
      <c r="D154" s="53"/>
      <c r="E154" s="56"/>
      <c r="F154" s="52">
        <v>106.7</v>
      </c>
      <c r="G154" s="52"/>
      <c r="H154" s="53" t="e">
        <f t="shared" si="36"/>
        <v>#DIV/0!</v>
      </c>
      <c r="I154" s="52"/>
      <c r="J154" s="52"/>
      <c r="K154" s="53" t="e">
        <f t="shared" si="37"/>
        <v>#DIV/0!</v>
      </c>
      <c r="L154" s="54"/>
      <c r="M154" s="52"/>
      <c r="N154" s="53" t="e">
        <f t="shared" si="38"/>
        <v>#DIV/0!</v>
      </c>
      <c r="O154" s="52"/>
      <c r="P154" s="52"/>
      <c r="Q154" s="53" t="e">
        <f t="shared" si="39"/>
        <v>#DIV/0!</v>
      </c>
      <c r="R154" s="52"/>
    </row>
    <row r="155" spans="2:18" ht="30" customHeight="1">
      <c r="B155" s="22" t="s">
        <v>67</v>
      </c>
      <c r="C155" s="17" t="s">
        <v>23</v>
      </c>
      <c r="D155" s="53"/>
      <c r="E155" s="56"/>
      <c r="F155" s="52">
        <v>106.7</v>
      </c>
      <c r="G155" s="52"/>
      <c r="H155" s="53" t="e">
        <f t="shared" si="36"/>
        <v>#DIV/0!</v>
      </c>
      <c r="I155" s="52"/>
      <c r="J155" s="52"/>
      <c r="K155" s="53" t="e">
        <f t="shared" si="37"/>
        <v>#DIV/0!</v>
      </c>
      <c r="L155" s="54"/>
      <c r="M155" s="52"/>
      <c r="N155" s="53" t="e">
        <f t="shared" si="38"/>
        <v>#DIV/0!</v>
      </c>
      <c r="O155" s="52"/>
      <c r="P155" s="52"/>
      <c r="Q155" s="53" t="e">
        <f t="shared" si="39"/>
        <v>#DIV/0!</v>
      </c>
      <c r="R155" s="52"/>
    </row>
    <row r="156" spans="2:18" ht="29.25">
      <c r="B156" s="30" t="s">
        <v>68</v>
      </c>
      <c r="C156" s="14" t="s">
        <v>17</v>
      </c>
      <c r="D156" s="50">
        <f>D157+D158</f>
        <v>300</v>
      </c>
      <c r="E156" s="50"/>
      <c r="F156" s="50">
        <v>106.7</v>
      </c>
      <c r="G156" s="50">
        <f t="shared" ref="G156" si="42">G157+G158</f>
        <v>350</v>
      </c>
      <c r="H156" s="50">
        <f t="shared" si="36"/>
        <v>112.61261261261262</v>
      </c>
      <c r="I156" s="50">
        <v>103.6</v>
      </c>
      <c r="J156" s="6">
        <f t="shared" ref="J156:P156" si="43">J157+J158</f>
        <v>0</v>
      </c>
      <c r="K156" s="50">
        <f t="shared" si="37"/>
        <v>0</v>
      </c>
      <c r="L156" s="50">
        <v>104.1</v>
      </c>
      <c r="M156" s="6">
        <f t="shared" si="43"/>
        <v>0</v>
      </c>
      <c r="N156" s="50" t="e">
        <f t="shared" si="38"/>
        <v>#DIV/0!</v>
      </c>
      <c r="O156" s="50">
        <v>103.7</v>
      </c>
      <c r="P156" s="6">
        <f t="shared" si="43"/>
        <v>0</v>
      </c>
      <c r="Q156" s="50" t="e">
        <f t="shared" si="39"/>
        <v>#DIV/0!</v>
      </c>
      <c r="R156" s="50">
        <v>103.7</v>
      </c>
    </row>
    <row r="157" spans="2:18" ht="30" customHeight="1">
      <c r="B157" s="22"/>
      <c r="C157" s="74" t="s">
        <v>154</v>
      </c>
      <c r="D157" s="63"/>
      <c r="E157" s="64"/>
      <c r="F157" s="52">
        <v>106.7</v>
      </c>
      <c r="G157" s="65"/>
      <c r="H157" s="53" t="e">
        <f t="shared" si="36"/>
        <v>#DIV/0!</v>
      </c>
      <c r="I157" s="50">
        <v>103.6</v>
      </c>
      <c r="J157" s="52"/>
      <c r="K157" s="53" t="e">
        <f t="shared" si="37"/>
        <v>#DIV/0!</v>
      </c>
      <c r="L157" s="50">
        <v>104.1</v>
      </c>
      <c r="M157" s="52"/>
      <c r="N157" s="53" t="e">
        <f t="shared" si="38"/>
        <v>#DIV/0!</v>
      </c>
      <c r="O157" s="50">
        <v>103.7</v>
      </c>
      <c r="P157" s="52"/>
      <c r="Q157" s="53" t="e">
        <f t="shared" si="39"/>
        <v>#DIV/0!</v>
      </c>
      <c r="R157" s="50">
        <v>103.7</v>
      </c>
    </row>
    <row r="158" spans="2:18" ht="21" customHeight="1">
      <c r="B158" s="22"/>
      <c r="C158" s="75" t="s">
        <v>155</v>
      </c>
      <c r="D158" s="63">
        <v>300</v>
      </c>
      <c r="E158" s="64">
        <v>28.7</v>
      </c>
      <c r="F158" s="52">
        <v>106.7</v>
      </c>
      <c r="G158" s="65">
        <v>350</v>
      </c>
      <c r="H158" s="53">
        <f t="shared" si="36"/>
        <v>112.61261261261262</v>
      </c>
      <c r="I158" s="50">
        <v>103.6</v>
      </c>
      <c r="J158" s="52"/>
      <c r="K158" s="53">
        <f t="shared" si="37"/>
        <v>0</v>
      </c>
      <c r="L158" s="50">
        <v>104.1</v>
      </c>
      <c r="M158" s="52"/>
      <c r="N158" s="53" t="e">
        <f t="shared" si="38"/>
        <v>#DIV/0!</v>
      </c>
      <c r="O158" s="50">
        <v>103.7</v>
      </c>
      <c r="P158" s="52"/>
      <c r="Q158" s="53" t="e">
        <f t="shared" si="39"/>
        <v>#DIV/0!</v>
      </c>
      <c r="R158" s="50">
        <v>103.7</v>
      </c>
    </row>
    <row r="159" spans="2:18" ht="30" customHeight="1">
      <c r="B159" s="22" t="s">
        <v>69</v>
      </c>
      <c r="C159" s="17" t="s">
        <v>23</v>
      </c>
      <c r="D159" s="53"/>
      <c r="E159" s="56"/>
      <c r="F159" s="52">
        <v>106.7</v>
      </c>
      <c r="G159" s="52"/>
      <c r="H159" s="53" t="e">
        <f t="shared" si="36"/>
        <v>#DIV/0!</v>
      </c>
      <c r="I159" s="52"/>
      <c r="J159" s="52"/>
      <c r="K159" s="53" t="e">
        <f t="shared" si="37"/>
        <v>#DIV/0!</v>
      </c>
      <c r="L159" s="54"/>
      <c r="M159" s="52"/>
      <c r="N159" s="53" t="e">
        <f t="shared" si="38"/>
        <v>#DIV/0!</v>
      </c>
      <c r="O159" s="52"/>
      <c r="P159" s="52"/>
      <c r="Q159" s="53" t="e">
        <f t="shared" si="39"/>
        <v>#DIV/0!</v>
      </c>
      <c r="R159" s="52"/>
    </row>
    <row r="160" spans="2:18" ht="30" hidden="1" customHeight="1">
      <c r="B160" s="30" t="s">
        <v>70</v>
      </c>
      <c r="C160" s="14" t="s">
        <v>18</v>
      </c>
      <c r="D160" s="50">
        <f>D161</f>
        <v>0</v>
      </c>
      <c r="E160" s="50"/>
      <c r="F160" s="50">
        <v>106.7</v>
      </c>
      <c r="G160" s="50">
        <f t="shared" ref="G160" si="44">G161</f>
        <v>0</v>
      </c>
      <c r="H160" s="50" t="e">
        <f t="shared" si="36"/>
        <v>#DIV/0!</v>
      </c>
      <c r="I160" s="37"/>
      <c r="J160" s="6">
        <f t="shared" ref="J160:P160" si="45">J161</f>
        <v>0</v>
      </c>
      <c r="K160" s="50" t="e">
        <f t="shared" si="37"/>
        <v>#DIV/0!</v>
      </c>
      <c r="L160" s="41"/>
      <c r="M160" s="6">
        <f t="shared" si="45"/>
        <v>0</v>
      </c>
      <c r="N160" s="50" t="e">
        <f t="shared" si="38"/>
        <v>#DIV/0!</v>
      </c>
      <c r="O160" s="37"/>
      <c r="P160" s="6">
        <f t="shared" si="45"/>
        <v>0</v>
      </c>
      <c r="Q160" s="50" t="e">
        <f t="shared" si="39"/>
        <v>#DIV/0!</v>
      </c>
      <c r="R160" s="6"/>
    </row>
    <row r="161" spans="2:18" ht="30" hidden="1" customHeight="1">
      <c r="B161" s="22"/>
      <c r="C161" s="17"/>
      <c r="D161" s="53"/>
      <c r="E161" s="56"/>
      <c r="F161" s="52">
        <v>106.7</v>
      </c>
      <c r="G161" s="52"/>
      <c r="H161" s="53" t="e">
        <f t="shared" si="36"/>
        <v>#DIV/0!</v>
      </c>
      <c r="I161" s="52"/>
      <c r="J161" s="52"/>
      <c r="K161" s="53" t="e">
        <f t="shared" si="37"/>
        <v>#DIV/0!</v>
      </c>
      <c r="L161" s="54"/>
      <c r="M161" s="52"/>
      <c r="N161" s="53" t="e">
        <f t="shared" si="38"/>
        <v>#DIV/0!</v>
      </c>
      <c r="O161" s="52"/>
      <c r="P161" s="52"/>
      <c r="Q161" s="53" t="e">
        <f t="shared" si="39"/>
        <v>#DIV/0!</v>
      </c>
      <c r="R161" s="52"/>
    </row>
    <row r="162" spans="2:18" ht="30" hidden="1" customHeight="1">
      <c r="B162" s="22" t="s">
        <v>71</v>
      </c>
      <c r="C162" s="17" t="s">
        <v>23</v>
      </c>
      <c r="D162" s="53"/>
      <c r="E162" s="56"/>
      <c r="F162" s="52">
        <v>106.7</v>
      </c>
      <c r="G162" s="52"/>
      <c r="H162" s="53" t="e">
        <f t="shared" si="36"/>
        <v>#DIV/0!</v>
      </c>
      <c r="I162" s="52"/>
      <c r="J162" s="52"/>
      <c r="K162" s="53" t="e">
        <f t="shared" si="37"/>
        <v>#DIV/0!</v>
      </c>
      <c r="L162" s="54"/>
      <c r="M162" s="52"/>
      <c r="N162" s="53" t="e">
        <f t="shared" si="38"/>
        <v>#DIV/0!</v>
      </c>
      <c r="O162" s="52"/>
      <c r="P162" s="52"/>
      <c r="Q162" s="53" t="e">
        <f t="shared" si="39"/>
        <v>#DIV/0!</v>
      </c>
      <c r="R162" s="52"/>
    </row>
    <row r="163" spans="2:18" ht="44.25" customHeight="1">
      <c r="B163" s="30" t="s">
        <v>72</v>
      </c>
      <c r="C163" s="14" t="s">
        <v>132</v>
      </c>
      <c r="D163" s="50">
        <f>D164</f>
        <v>0</v>
      </c>
      <c r="E163" s="50"/>
      <c r="F163" s="50">
        <v>106.7</v>
      </c>
      <c r="G163" s="50">
        <f t="shared" ref="G163" si="46">G164</f>
        <v>4740</v>
      </c>
      <c r="H163" s="50" t="e">
        <f t="shared" si="36"/>
        <v>#DIV/0!</v>
      </c>
      <c r="I163" s="37"/>
      <c r="J163" s="6">
        <f t="shared" ref="J163:P163" si="47">J164</f>
        <v>0</v>
      </c>
      <c r="K163" s="50" t="e">
        <f t="shared" si="37"/>
        <v>#DIV/0!</v>
      </c>
      <c r="L163" s="41"/>
      <c r="M163" s="6">
        <f t="shared" si="47"/>
        <v>0</v>
      </c>
      <c r="N163" s="50" t="e">
        <f t="shared" si="38"/>
        <v>#DIV/0!</v>
      </c>
      <c r="O163" s="37"/>
      <c r="P163" s="6">
        <f t="shared" si="47"/>
        <v>0</v>
      </c>
      <c r="Q163" s="50" t="e">
        <f t="shared" si="39"/>
        <v>#DIV/0!</v>
      </c>
      <c r="R163" s="6"/>
    </row>
    <row r="164" spans="2:18" ht="30" customHeight="1">
      <c r="B164" s="22"/>
      <c r="C164" s="106" t="s">
        <v>176</v>
      </c>
      <c r="D164" s="72"/>
      <c r="E164" s="64"/>
      <c r="F164" s="52">
        <v>106.7</v>
      </c>
      <c r="G164" s="65">
        <v>4740</v>
      </c>
      <c r="H164" s="53" t="e">
        <f t="shared" ref="H164" si="48">G164/D164/I164*10000</f>
        <v>#DIV/0!</v>
      </c>
      <c r="I164" s="52"/>
      <c r="J164" s="52"/>
      <c r="K164" s="53" t="e">
        <f t="shared" ref="K164" si="49">J164/G164/L164*10000</f>
        <v>#DIV/0!</v>
      </c>
      <c r="L164" s="54"/>
      <c r="M164" s="52"/>
      <c r="N164" s="53" t="e">
        <f t="shared" ref="N164" si="50">M164/J164/O164*10000</f>
        <v>#DIV/0!</v>
      </c>
      <c r="O164" s="52"/>
      <c r="P164" s="52"/>
      <c r="Q164" s="53" t="e">
        <f t="shared" ref="Q164" si="51">P164/M164/R164*10000</f>
        <v>#DIV/0!</v>
      </c>
      <c r="R164" s="52"/>
    </row>
    <row r="165" spans="2:18" ht="30" customHeight="1">
      <c r="B165" s="31" t="s">
        <v>73</v>
      </c>
      <c r="C165" s="17" t="s">
        <v>23</v>
      </c>
      <c r="D165" s="53"/>
      <c r="E165" s="56"/>
      <c r="F165" s="52">
        <v>106.7</v>
      </c>
      <c r="G165" s="52"/>
      <c r="H165" s="53" t="e">
        <f t="shared" si="36"/>
        <v>#DIV/0!</v>
      </c>
      <c r="I165" s="52"/>
      <c r="J165" s="52"/>
      <c r="K165" s="53" t="e">
        <f t="shared" si="37"/>
        <v>#DIV/0!</v>
      </c>
      <c r="L165" s="54"/>
      <c r="M165" s="52"/>
      <c r="N165" s="53" t="e">
        <f t="shared" si="38"/>
        <v>#DIV/0!</v>
      </c>
      <c r="O165" s="52"/>
      <c r="P165" s="52"/>
      <c r="Q165" s="53" t="e">
        <f t="shared" si="39"/>
        <v>#DIV/0!</v>
      </c>
      <c r="R165" s="52"/>
    </row>
    <row r="166" spans="2:18" ht="40.5" customHeight="1">
      <c r="B166" s="30" t="s">
        <v>74</v>
      </c>
      <c r="C166" s="14" t="s">
        <v>75</v>
      </c>
      <c r="D166" s="50">
        <f>D167</f>
        <v>57</v>
      </c>
      <c r="E166" s="50"/>
      <c r="F166" s="50">
        <v>104.6</v>
      </c>
      <c r="G166" s="50">
        <f t="shared" ref="G166" si="52">G167</f>
        <v>0</v>
      </c>
      <c r="H166" s="50" t="e">
        <f t="shared" si="36"/>
        <v>#DIV/0!</v>
      </c>
      <c r="I166" s="37"/>
      <c r="J166" s="6">
        <f t="shared" ref="J166:P166" si="53">J167</f>
        <v>0</v>
      </c>
      <c r="K166" s="50" t="e">
        <f t="shared" si="37"/>
        <v>#DIV/0!</v>
      </c>
      <c r="L166" s="41"/>
      <c r="M166" s="6">
        <f t="shared" si="53"/>
        <v>0</v>
      </c>
      <c r="N166" s="50" t="e">
        <f t="shared" si="38"/>
        <v>#DIV/0!</v>
      </c>
      <c r="O166" s="37"/>
      <c r="P166" s="6">
        <f t="shared" si="53"/>
        <v>0</v>
      </c>
      <c r="Q166" s="50" t="e">
        <f t="shared" si="39"/>
        <v>#DIV/0!</v>
      </c>
      <c r="R166" s="6"/>
    </row>
    <row r="167" spans="2:18" s="15" customFormat="1" ht="30" customHeight="1">
      <c r="B167" s="22"/>
      <c r="C167" s="71" t="s">
        <v>156</v>
      </c>
      <c r="D167" s="72">
        <v>57</v>
      </c>
      <c r="E167" s="64">
        <v>6</v>
      </c>
      <c r="F167" s="52">
        <v>106.7</v>
      </c>
      <c r="G167" s="65"/>
      <c r="H167" s="53" t="e">
        <f t="shared" si="36"/>
        <v>#DIV/0!</v>
      </c>
      <c r="I167" s="52"/>
      <c r="J167" s="52"/>
      <c r="K167" s="53" t="e">
        <f t="shared" si="37"/>
        <v>#DIV/0!</v>
      </c>
      <c r="L167" s="54"/>
      <c r="M167" s="52"/>
      <c r="N167" s="53" t="e">
        <f t="shared" si="38"/>
        <v>#DIV/0!</v>
      </c>
      <c r="O167" s="52"/>
      <c r="P167" s="52"/>
      <c r="Q167" s="53" t="e">
        <f t="shared" si="39"/>
        <v>#DIV/0!</v>
      </c>
      <c r="R167" s="52"/>
    </row>
    <row r="168" spans="2:18" s="15" customFormat="1" ht="30" customHeight="1">
      <c r="B168" s="22" t="s">
        <v>76</v>
      </c>
      <c r="C168" s="17" t="s">
        <v>23</v>
      </c>
      <c r="D168" s="53"/>
      <c r="E168" s="56"/>
      <c r="F168" s="52">
        <v>104.6</v>
      </c>
      <c r="G168" s="52"/>
      <c r="H168" s="53" t="e">
        <f t="shared" si="36"/>
        <v>#DIV/0!</v>
      </c>
      <c r="I168" s="52"/>
      <c r="J168" s="52"/>
      <c r="K168" s="53" t="e">
        <f t="shared" si="37"/>
        <v>#DIV/0!</v>
      </c>
      <c r="L168" s="54"/>
      <c r="M168" s="52"/>
      <c r="N168" s="53" t="e">
        <f t="shared" si="38"/>
        <v>#DIV/0!</v>
      </c>
      <c r="O168" s="52"/>
      <c r="P168" s="52"/>
      <c r="Q168" s="53" t="e">
        <f t="shared" si="39"/>
        <v>#DIV/0!</v>
      </c>
      <c r="R168" s="52"/>
    </row>
    <row r="169" spans="2:18" s="15" customFormat="1" ht="54" customHeight="1">
      <c r="B169" s="30" t="s">
        <v>77</v>
      </c>
      <c r="C169" s="14" t="s">
        <v>78</v>
      </c>
      <c r="D169" s="50">
        <f>D170</f>
        <v>118</v>
      </c>
      <c r="E169" s="50"/>
      <c r="F169" s="50">
        <v>106.7</v>
      </c>
      <c r="G169" s="50">
        <f t="shared" ref="G169" si="54">G170</f>
        <v>0</v>
      </c>
      <c r="H169" s="50" t="e">
        <f t="shared" si="36"/>
        <v>#DIV/0!</v>
      </c>
      <c r="I169" s="37"/>
      <c r="J169" s="6">
        <f t="shared" ref="J169:P169" si="55">J170</f>
        <v>0</v>
      </c>
      <c r="K169" s="50" t="e">
        <f t="shared" si="37"/>
        <v>#DIV/0!</v>
      </c>
      <c r="L169" s="41"/>
      <c r="M169" s="6">
        <f t="shared" si="55"/>
        <v>0</v>
      </c>
      <c r="N169" s="50" t="e">
        <f t="shared" si="38"/>
        <v>#DIV/0!</v>
      </c>
      <c r="O169" s="37"/>
      <c r="P169" s="6">
        <f t="shared" si="55"/>
        <v>0</v>
      </c>
      <c r="Q169" s="50" t="e">
        <f t="shared" si="39"/>
        <v>#DIV/0!</v>
      </c>
      <c r="R169" s="6"/>
    </row>
    <row r="170" spans="2:18" s="15" customFormat="1" ht="30" customHeight="1">
      <c r="B170" s="22"/>
      <c r="C170" s="71" t="s">
        <v>157</v>
      </c>
      <c r="D170" s="72">
        <v>118</v>
      </c>
      <c r="E170" s="64"/>
      <c r="F170" s="52">
        <v>106.7</v>
      </c>
      <c r="G170" s="65"/>
      <c r="H170" s="76" t="e">
        <f t="shared" si="36"/>
        <v>#DIV/0!</v>
      </c>
      <c r="I170" s="52"/>
      <c r="J170" s="52"/>
      <c r="K170" s="53" t="e">
        <f t="shared" si="37"/>
        <v>#DIV/0!</v>
      </c>
      <c r="L170" s="54"/>
      <c r="M170" s="52"/>
      <c r="N170" s="53" t="e">
        <f t="shared" si="38"/>
        <v>#DIV/0!</v>
      </c>
      <c r="O170" s="52"/>
      <c r="P170" s="52"/>
      <c r="Q170" s="53" t="e">
        <f t="shared" si="39"/>
        <v>#DIV/0!</v>
      </c>
      <c r="R170" s="52"/>
    </row>
    <row r="171" spans="2:18" s="15" customFormat="1" ht="30" customHeight="1">
      <c r="B171" s="29" t="s">
        <v>79</v>
      </c>
      <c r="C171" s="17" t="s">
        <v>23</v>
      </c>
      <c r="D171" s="53"/>
      <c r="E171" s="56"/>
      <c r="F171" s="52">
        <v>106.7</v>
      </c>
      <c r="G171" s="52"/>
      <c r="H171" s="53" t="e">
        <f t="shared" si="36"/>
        <v>#DIV/0!</v>
      </c>
      <c r="I171" s="52"/>
      <c r="J171" s="52"/>
      <c r="K171" s="53" t="e">
        <f t="shared" si="37"/>
        <v>#DIV/0!</v>
      </c>
      <c r="L171" s="54"/>
      <c r="M171" s="52"/>
      <c r="N171" s="53" t="e">
        <f t="shared" si="38"/>
        <v>#DIV/0!</v>
      </c>
      <c r="O171" s="52"/>
      <c r="P171" s="52"/>
      <c r="Q171" s="53" t="e">
        <f t="shared" si="39"/>
        <v>#DIV/0!</v>
      </c>
      <c r="R171" s="52"/>
    </row>
    <row r="172" spans="2:18" s="15" customFormat="1" ht="60.75" customHeight="1">
      <c r="B172" s="27" t="s">
        <v>80</v>
      </c>
      <c r="C172" s="14" t="s">
        <v>134</v>
      </c>
      <c r="D172" s="50">
        <f>D173+D174+D175</f>
        <v>3698.9</v>
      </c>
      <c r="E172" s="50">
        <v>18.3</v>
      </c>
      <c r="F172" s="50">
        <v>106.7</v>
      </c>
      <c r="G172" s="50">
        <f>G173+G175+G176</f>
        <v>4528</v>
      </c>
      <c r="H172" s="50">
        <f t="shared" si="36"/>
        <v>118.16097679462463</v>
      </c>
      <c r="I172" s="50">
        <v>103.6</v>
      </c>
      <c r="J172" s="6">
        <f>J173+J175+J176</f>
        <v>1610</v>
      </c>
      <c r="K172" s="50">
        <f t="shared" si="37"/>
        <v>34.156135545123433</v>
      </c>
      <c r="L172" s="50">
        <v>104.1</v>
      </c>
      <c r="M172" s="6">
        <f>M173+M175+M176</f>
        <v>1685</v>
      </c>
      <c r="N172" s="50">
        <f t="shared" si="38"/>
        <v>100.92419006091387</v>
      </c>
      <c r="O172" s="50">
        <v>103.7</v>
      </c>
      <c r="P172" s="6">
        <f>P173+P175+P176</f>
        <v>1769</v>
      </c>
      <c r="Q172" s="50">
        <f t="shared" si="39"/>
        <v>101.23930877989177</v>
      </c>
      <c r="R172" s="50">
        <v>103.7</v>
      </c>
    </row>
    <row r="173" spans="2:18" s="45" customFormat="1" ht="15" customHeight="1">
      <c r="B173" s="46"/>
      <c r="C173" s="62" t="s">
        <v>158</v>
      </c>
      <c r="D173" s="72">
        <v>1614</v>
      </c>
      <c r="E173" s="68">
        <v>18.3</v>
      </c>
      <c r="F173" s="52">
        <v>106.7</v>
      </c>
      <c r="G173" s="72">
        <v>4423</v>
      </c>
      <c r="H173" s="53">
        <f t="shared" si="36"/>
        <v>264.51703960997645</v>
      </c>
      <c r="I173" s="50">
        <v>103.6</v>
      </c>
      <c r="J173" s="53">
        <v>1500</v>
      </c>
      <c r="K173" s="53">
        <f t="shared" si="37"/>
        <v>32.577937829566565</v>
      </c>
      <c r="L173" s="50">
        <v>104.1</v>
      </c>
      <c r="M173" s="53">
        <v>1570</v>
      </c>
      <c r="N173" s="53">
        <f t="shared" si="38"/>
        <v>100.93217614914819</v>
      </c>
      <c r="O173" s="50">
        <v>103.7</v>
      </c>
      <c r="P173" s="53">
        <v>1650</v>
      </c>
      <c r="Q173" s="53">
        <f t="shared" si="39"/>
        <v>101.34574869939622</v>
      </c>
      <c r="R173" s="50">
        <v>103.7</v>
      </c>
    </row>
    <row r="174" spans="2:18" s="45" customFormat="1" ht="15" customHeight="1">
      <c r="B174" s="46"/>
      <c r="C174" s="78" t="s">
        <v>159</v>
      </c>
      <c r="D174" s="72">
        <v>1984.9</v>
      </c>
      <c r="E174" s="68"/>
      <c r="F174" s="52">
        <v>106.7</v>
      </c>
      <c r="G174" s="72"/>
      <c r="H174" s="53">
        <f t="shared" si="36"/>
        <v>0</v>
      </c>
      <c r="I174" s="50">
        <v>103.6</v>
      </c>
      <c r="J174" s="53"/>
      <c r="K174" s="53" t="e">
        <f t="shared" si="37"/>
        <v>#DIV/0!</v>
      </c>
      <c r="L174" s="50">
        <v>104.1</v>
      </c>
      <c r="M174" s="53"/>
      <c r="N174" s="53" t="e">
        <f t="shared" si="38"/>
        <v>#DIV/0!</v>
      </c>
      <c r="O174" s="50">
        <v>103.7</v>
      </c>
      <c r="P174" s="53"/>
      <c r="Q174" s="53" t="e">
        <f t="shared" si="39"/>
        <v>#DIV/0!</v>
      </c>
      <c r="R174" s="50">
        <v>103.7</v>
      </c>
    </row>
    <row r="175" spans="2:18" s="45" customFormat="1" ht="15.75" customHeight="1">
      <c r="B175" s="46"/>
      <c r="C175" s="79" t="s">
        <v>160</v>
      </c>
      <c r="D175" s="65">
        <v>100</v>
      </c>
      <c r="E175" s="68"/>
      <c r="F175" s="52">
        <v>106.7</v>
      </c>
      <c r="G175" s="65">
        <v>105</v>
      </c>
      <c r="H175" s="53">
        <f t="shared" si="36"/>
        <v>101.35135135135135</v>
      </c>
      <c r="I175" s="50">
        <v>103.6</v>
      </c>
      <c r="J175" s="53">
        <v>110</v>
      </c>
      <c r="K175" s="53">
        <f t="shared" si="37"/>
        <v>100.63583550615252</v>
      </c>
      <c r="L175" s="50">
        <v>104.1</v>
      </c>
      <c r="M175" s="53">
        <v>115</v>
      </c>
      <c r="N175" s="53">
        <f t="shared" si="38"/>
        <v>100.81528885771894</v>
      </c>
      <c r="O175" s="50">
        <v>103.7</v>
      </c>
      <c r="P175" s="53">
        <v>119</v>
      </c>
      <c r="Q175" s="53">
        <f t="shared" si="39"/>
        <v>99.786172487526727</v>
      </c>
      <c r="R175" s="50">
        <v>103.7</v>
      </c>
    </row>
    <row r="176" spans="2:18" s="15" customFormat="1" ht="30" hidden="1" customHeight="1">
      <c r="B176" s="29"/>
      <c r="C176" s="17"/>
      <c r="D176" s="53"/>
      <c r="E176" s="56"/>
      <c r="F176" s="38">
        <v>106.7</v>
      </c>
      <c r="G176" s="52"/>
      <c r="H176" s="53" t="e">
        <f t="shared" si="36"/>
        <v>#DIV/0!</v>
      </c>
      <c r="I176" s="52"/>
      <c r="J176" s="52"/>
      <c r="K176" s="53" t="e">
        <f t="shared" si="37"/>
        <v>#DIV/0!</v>
      </c>
      <c r="L176" s="54"/>
      <c r="M176" s="52"/>
      <c r="N176" s="53" t="e">
        <f t="shared" si="38"/>
        <v>#DIV/0!</v>
      </c>
      <c r="O176" s="52"/>
      <c r="P176" s="52"/>
      <c r="Q176" s="53" t="e">
        <f t="shared" si="39"/>
        <v>#DIV/0!</v>
      </c>
      <c r="R176" s="52"/>
    </row>
    <row r="177" spans="2:18" s="15" customFormat="1" ht="30" customHeight="1">
      <c r="B177" s="29" t="s">
        <v>81</v>
      </c>
      <c r="C177" s="17" t="s">
        <v>23</v>
      </c>
      <c r="D177" s="53"/>
      <c r="E177" s="56"/>
      <c r="F177" s="52">
        <v>106.7</v>
      </c>
      <c r="G177" s="52"/>
      <c r="H177" s="53" t="e">
        <f t="shared" si="36"/>
        <v>#DIV/0!</v>
      </c>
      <c r="I177" s="52"/>
      <c r="J177" s="52"/>
      <c r="K177" s="53" t="e">
        <f t="shared" si="37"/>
        <v>#DIV/0!</v>
      </c>
      <c r="L177" s="54"/>
      <c r="M177" s="52"/>
      <c r="N177" s="53" t="e">
        <f t="shared" si="38"/>
        <v>#DIV/0!</v>
      </c>
      <c r="O177" s="52"/>
      <c r="P177" s="52"/>
      <c r="Q177" s="53" t="e">
        <f t="shared" si="39"/>
        <v>#DIV/0!</v>
      </c>
      <c r="R177" s="52"/>
    </row>
    <row r="178" spans="2:18" ht="22.5" customHeight="1">
      <c r="B178" s="30" t="s">
        <v>82</v>
      </c>
      <c r="C178" s="14" t="s">
        <v>83</v>
      </c>
      <c r="D178" s="50">
        <f>D179+D180+D181+D182+D183+D184+D185+D186+D187+D188+D189+D190+D191+D192+D193+D194</f>
        <v>5067</v>
      </c>
      <c r="E178" s="50">
        <v>50.7</v>
      </c>
      <c r="F178" s="50">
        <v>106.7</v>
      </c>
      <c r="G178" s="50">
        <f t="shared" ref="G178" si="56">G179+G180+G181+G182+G183+G184+G185+G186+G187+G188+G189+G190+G191+G192+G193+G194</f>
        <v>3791</v>
      </c>
      <c r="H178" s="50">
        <f t="shared" si="36"/>
        <v>72.217612182088203</v>
      </c>
      <c r="I178" s="50">
        <v>103.6</v>
      </c>
      <c r="J178" s="6">
        <f t="shared" ref="J178:P178" si="57">J179+J180+J181+J182+J183+J184+J185+J186+J187+J188+J189+J190+J191+J192+J193+J194</f>
        <v>3970</v>
      </c>
      <c r="K178" s="50">
        <f t="shared" si="37"/>
        <v>100.59722316188983</v>
      </c>
      <c r="L178" s="50">
        <v>104.1</v>
      </c>
      <c r="M178" s="6">
        <f t="shared" si="57"/>
        <v>4211</v>
      </c>
      <c r="N178" s="50">
        <f t="shared" si="38"/>
        <v>102.28594885945459</v>
      </c>
      <c r="O178" s="50">
        <v>103.7</v>
      </c>
      <c r="P178" s="6">
        <f t="shared" si="57"/>
        <v>4415</v>
      </c>
      <c r="Q178" s="50">
        <f t="shared" si="39"/>
        <v>101.10362102103436</v>
      </c>
      <c r="R178" s="50">
        <v>103.7</v>
      </c>
    </row>
    <row r="179" spans="2:18" s="15" customFormat="1" ht="22.5" customHeight="1">
      <c r="B179" s="22"/>
      <c r="C179" s="80" t="s">
        <v>161</v>
      </c>
      <c r="D179" s="65">
        <v>226</v>
      </c>
      <c r="E179" s="68">
        <v>33.1</v>
      </c>
      <c r="F179" s="52">
        <v>106.7</v>
      </c>
      <c r="G179" s="65">
        <v>640</v>
      </c>
      <c r="H179" s="53">
        <f t="shared" si="36"/>
        <v>273.34540608876893</v>
      </c>
      <c r="I179" s="50">
        <v>103.6</v>
      </c>
      <c r="J179" s="97">
        <v>670</v>
      </c>
      <c r="K179" s="53">
        <f t="shared" si="37"/>
        <v>100.56436119116235</v>
      </c>
      <c r="L179" s="50">
        <v>104.1</v>
      </c>
      <c r="M179" s="97">
        <v>697</v>
      </c>
      <c r="N179" s="53">
        <f t="shared" si="38"/>
        <v>100.31808172253486</v>
      </c>
      <c r="O179" s="50">
        <v>103.7</v>
      </c>
      <c r="P179" s="99">
        <v>730</v>
      </c>
      <c r="Q179" s="53">
        <f t="shared" si="39"/>
        <v>100.99766321844963</v>
      </c>
      <c r="R179" s="50">
        <v>103.7</v>
      </c>
    </row>
    <row r="180" spans="2:18" s="15" customFormat="1" ht="22.5" customHeight="1">
      <c r="B180" s="22"/>
      <c r="C180" s="80" t="s">
        <v>162</v>
      </c>
      <c r="D180" s="65">
        <v>773</v>
      </c>
      <c r="E180" s="68">
        <v>65.3</v>
      </c>
      <c r="F180" s="52">
        <v>106.7</v>
      </c>
      <c r="G180" s="65">
        <v>1270</v>
      </c>
      <c r="H180" s="53">
        <f t="shared" si="36"/>
        <v>158.58586363114179</v>
      </c>
      <c r="I180" s="50">
        <v>103.6</v>
      </c>
      <c r="J180" s="97">
        <v>1330</v>
      </c>
      <c r="K180" s="53">
        <f t="shared" si="37"/>
        <v>100.59981695371651</v>
      </c>
      <c r="L180" s="50">
        <v>104.1</v>
      </c>
      <c r="M180" s="97">
        <v>1460</v>
      </c>
      <c r="N180" s="53">
        <f t="shared" si="38"/>
        <v>105.8577011477585</v>
      </c>
      <c r="O180" s="50">
        <v>103.7</v>
      </c>
      <c r="P180" s="99">
        <v>1540</v>
      </c>
      <c r="Q180" s="53">
        <f t="shared" si="39"/>
        <v>101.71596148003329</v>
      </c>
      <c r="R180" s="50">
        <v>103.7</v>
      </c>
    </row>
    <row r="181" spans="2:18" s="15" customFormat="1" ht="22.5" customHeight="1">
      <c r="B181" s="22"/>
      <c r="C181" s="80" t="s">
        <v>163</v>
      </c>
      <c r="D181" s="65">
        <v>230</v>
      </c>
      <c r="E181" s="68">
        <v>41.2</v>
      </c>
      <c r="F181" s="52">
        <v>106.7</v>
      </c>
      <c r="G181" s="65">
        <v>500</v>
      </c>
      <c r="H181" s="53">
        <f t="shared" si="36"/>
        <v>209.83716635890548</v>
      </c>
      <c r="I181" s="50">
        <v>103.6</v>
      </c>
      <c r="J181" s="97">
        <v>525</v>
      </c>
      <c r="K181" s="53">
        <f t="shared" si="37"/>
        <v>100.86455331412105</v>
      </c>
      <c r="L181" s="50">
        <v>104.1</v>
      </c>
      <c r="M181" s="97">
        <v>547</v>
      </c>
      <c r="N181" s="53">
        <f t="shared" si="38"/>
        <v>100.47297607567616</v>
      </c>
      <c r="O181" s="50">
        <v>103.7</v>
      </c>
      <c r="P181" s="99">
        <v>568</v>
      </c>
      <c r="Q181" s="53">
        <f t="shared" si="39"/>
        <v>100.13415861744342</v>
      </c>
      <c r="R181" s="50">
        <v>103.7</v>
      </c>
    </row>
    <row r="182" spans="2:18" s="15" customFormat="1" ht="22.5" customHeight="1">
      <c r="B182" s="22"/>
      <c r="C182" s="80" t="s">
        <v>164</v>
      </c>
      <c r="D182" s="65">
        <v>2457</v>
      </c>
      <c r="E182" s="68">
        <v>39.799999999999997</v>
      </c>
      <c r="F182" s="52">
        <v>106.7</v>
      </c>
      <c r="G182" s="65">
        <v>398</v>
      </c>
      <c r="H182" s="53">
        <f t="shared" si="36"/>
        <v>15.635729921444208</v>
      </c>
      <c r="I182" s="50">
        <v>103.6</v>
      </c>
      <c r="J182" s="97">
        <v>418</v>
      </c>
      <c r="K182" s="53">
        <f t="shared" si="37"/>
        <v>100.88868936420816</v>
      </c>
      <c r="L182" s="50">
        <v>104.1</v>
      </c>
      <c r="M182" s="97">
        <v>438</v>
      </c>
      <c r="N182" s="53">
        <f t="shared" si="38"/>
        <v>101.04598745922404</v>
      </c>
      <c r="O182" s="50">
        <v>103.7</v>
      </c>
      <c r="P182" s="99">
        <v>461</v>
      </c>
      <c r="Q182" s="53">
        <f t="shared" si="39"/>
        <v>101.49579706124533</v>
      </c>
      <c r="R182" s="50">
        <v>103.7</v>
      </c>
    </row>
    <row r="183" spans="2:18" s="15" customFormat="1" ht="22.5" customHeight="1">
      <c r="B183" s="22"/>
      <c r="C183" s="80" t="s">
        <v>165</v>
      </c>
      <c r="D183" s="65">
        <v>510</v>
      </c>
      <c r="E183" s="68">
        <v>128.69999999999999</v>
      </c>
      <c r="F183" s="52">
        <v>106.7</v>
      </c>
      <c r="G183" s="65">
        <v>385</v>
      </c>
      <c r="H183" s="53">
        <f t="shared" si="36"/>
        <v>72.866984631690514</v>
      </c>
      <c r="I183" s="50">
        <v>103.6</v>
      </c>
      <c r="J183" s="97">
        <v>401</v>
      </c>
      <c r="K183" s="53">
        <f t="shared" si="37"/>
        <v>100.05364472223263</v>
      </c>
      <c r="L183" s="50">
        <v>104.1</v>
      </c>
      <c r="M183" s="97">
        <v>416</v>
      </c>
      <c r="N183" s="53">
        <f t="shared" si="38"/>
        <v>100.03919805115946</v>
      </c>
      <c r="O183" s="50">
        <v>103.7</v>
      </c>
      <c r="P183" s="99">
        <v>435</v>
      </c>
      <c r="Q183" s="53">
        <f t="shared" si="39"/>
        <v>100.83636228766412</v>
      </c>
      <c r="R183" s="50">
        <v>103.7</v>
      </c>
    </row>
    <row r="184" spans="2:18" s="15" customFormat="1" ht="22.5" customHeight="1">
      <c r="B184" s="22"/>
      <c r="C184" s="80" t="s">
        <v>166</v>
      </c>
      <c r="D184" s="65">
        <v>659</v>
      </c>
      <c r="E184" s="68">
        <v>142.80000000000001</v>
      </c>
      <c r="F184" s="52">
        <v>106.7</v>
      </c>
      <c r="G184" s="65">
        <v>325</v>
      </c>
      <c r="H184" s="53">
        <f t="shared" si="36"/>
        <v>47.603423931193284</v>
      </c>
      <c r="I184" s="50">
        <v>103.6</v>
      </c>
      <c r="J184" s="97">
        <v>340</v>
      </c>
      <c r="K184" s="53">
        <f t="shared" si="37"/>
        <v>100.4950860858642</v>
      </c>
      <c r="L184" s="50">
        <v>104.1</v>
      </c>
      <c r="M184" s="97">
        <v>355</v>
      </c>
      <c r="N184" s="53">
        <f t="shared" si="38"/>
        <v>100.68636905099551</v>
      </c>
      <c r="O184" s="50">
        <v>103.7</v>
      </c>
      <c r="P184" s="99">
        <v>370</v>
      </c>
      <c r="Q184" s="53">
        <f t="shared" si="39"/>
        <v>100.50660763035299</v>
      </c>
      <c r="R184" s="50">
        <v>103.7</v>
      </c>
    </row>
    <row r="185" spans="2:18" s="15" customFormat="1" ht="22.5" customHeight="1">
      <c r="B185" s="22"/>
      <c r="C185" s="80" t="s">
        <v>167</v>
      </c>
      <c r="D185" s="65">
        <v>0</v>
      </c>
      <c r="E185" s="68"/>
      <c r="F185" s="52">
        <v>106.7</v>
      </c>
      <c r="G185" s="65">
        <v>55</v>
      </c>
      <c r="H185" s="53" t="e">
        <f t="shared" si="36"/>
        <v>#DIV/0!</v>
      </c>
      <c r="I185" s="50">
        <v>103.6</v>
      </c>
      <c r="J185" s="97">
        <v>58</v>
      </c>
      <c r="K185" s="53">
        <f t="shared" si="37"/>
        <v>101.30119640206095</v>
      </c>
      <c r="L185" s="50">
        <v>104.1</v>
      </c>
      <c r="M185" s="97">
        <v>61</v>
      </c>
      <c r="N185" s="53">
        <f t="shared" si="38"/>
        <v>101.41987829614604</v>
      </c>
      <c r="O185" s="50">
        <v>103.7</v>
      </c>
      <c r="P185" s="99">
        <v>64</v>
      </c>
      <c r="Q185" s="53">
        <f t="shared" si="39"/>
        <v>101.17457356498095</v>
      </c>
      <c r="R185" s="50">
        <v>103.7</v>
      </c>
    </row>
    <row r="186" spans="2:18" s="15" customFormat="1" ht="22.5" customHeight="1">
      <c r="B186" s="22"/>
      <c r="C186" s="81" t="s">
        <v>168</v>
      </c>
      <c r="D186" s="65">
        <v>160</v>
      </c>
      <c r="E186" s="68">
        <v>195.1</v>
      </c>
      <c r="F186" s="52">
        <v>106.7</v>
      </c>
      <c r="G186" s="65">
        <v>118</v>
      </c>
      <c r="H186" s="53">
        <f t="shared" si="36"/>
        <v>71.187258687258691</v>
      </c>
      <c r="I186" s="50">
        <v>103.6</v>
      </c>
      <c r="J186" s="97">
        <v>123</v>
      </c>
      <c r="K186" s="53">
        <f t="shared" si="37"/>
        <v>100.13188101401848</v>
      </c>
      <c r="L186" s="50">
        <v>104.1</v>
      </c>
      <c r="M186" s="97">
        <v>128</v>
      </c>
      <c r="N186" s="53">
        <f t="shared" si="38"/>
        <v>100.35201605632258</v>
      </c>
      <c r="O186" s="50">
        <v>103.7</v>
      </c>
      <c r="P186" s="99">
        <v>133</v>
      </c>
      <c r="Q186" s="53">
        <f t="shared" si="39"/>
        <v>100.19889103182257</v>
      </c>
      <c r="R186" s="50">
        <v>103.7</v>
      </c>
    </row>
    <row r="187" spans="2:18" s="15" customFormat="1" ht="22.5" customHeight="1">
      <c r="B187" s="22"/>
      <c r="C187" s="71" t="s">
        <v>169</v>
      </c>
      <c r="D187" s="65">
        <v>52</v>
      </c>
      <c r="E187" s="64"/>
      <c r="F187" s="52">
        <v>106.7</v>
      </c>
      <c r="G187" s="65">
        <v>100</v>
      </c>
      <c r="H187" s="53">
        <f t="shared" si="36"/>
        <v>185.62518562518562</v>
      </c>
      <c r="I187" s="50">
        <v>103.6</v>
      </c>
      <c r="J187" s="97">
        <v>105</v>
      </c>
      <c r="K187" s="53">
        <f t="shared" si="37"/>
        <v>100.86455331412105</v>
      </c>
      <c r="L187" s="50">
        <v>104.1</v>
      </c>
      <c r="M187" s="97">
        <v>109</v>
      </c>
      <c r="N187" s="53">
        <f t="shared" si="38"/>
        <v>100.10561601689857</v>
      </c>
      <c r="O187" s="50">
        <v>103.7</v>
      </c>
      <c r="P187" s="99">
        <v>114</v>
      </c>
      <c r="Q187" s="53">
        <f t="shared" si="39"/>
        <v>100.85550237541247</v>
      </c>
      <c r="R187" s="50">
        <v>103.7</v>
      </c>
    </row>
    <row r="188" spans="2:18" s="15" customFormat="1" ht="22.5" hidden="1" customHeight="1">
      <c r="B188" s="22"/>
      <c r="C188" s="17"/>
      <c r="D188" s="72"/>
      <c r="E188" s="64"/>
      <c r="F188" s="52">
        <v>106.7</v>
      </c>
      <c r="G188" s="65"/>
      <c r="H188" s="53" t="e">
        <f t="shared" si="36"/>
        <v>#DIV/0!</v>
      </c>
      <c r="I188" s="52"/>
      <c r="J188" s="52"/>
      <c r="K188" s="53" t="e">
        <f t="shared" si="37"/>
        <v>#DIV/0!</v>
      </c>
      <c r="L188" s="54"/>
      <c r="M188" s="52"/>
      <c r="N188" s="53" t="e">
        <f t="shared" si="38"/>
        <v>#DIV/0!</v>
      </c>
      <c r="O188" s="52"/>
      <c r="P188" s="52"/>
      <c r="Q188" s="53" t="e">
        <f t="shared" si="39"/>
        <v>#DIV/0!</v>
      </c>
      <c r="R188" s="52"/>
    </row>
    <row r="189" spans="2:18" s="15" customFormat="1" ht="22.5" hidden="1" customHeight="1">
      <c r="B189" s="22"/>
      <c r="C189" s="17"/>
      <c r="D189" s="72"/>
      <c r="E189" s="64"/>
      <c r="F189" s="52">
        <v>106.7</v>
      </c>
      <c r="G189" s="65"/>
      <c r="H189" s="53" t="e">
        <f t="shared" si="36"/>
        <v>#DIV/0!</v>
      </c>
      <c r="I189" s="52"/>
      <c r="J189" s="52"/>
      <c r="K189" s="53" t="e">
        <f t="shared" si="37"/>
        <v>#DIV/0!</v>
      </c>
      <c r="L189" s="54"/>
      <c r="M189" s="52"/>
      <c r="N189" s="53" t="e">
        <f t="shared" si="38"/>
        <v>#DIV/0!</v>
      </c>
      <c r="O189" s="52"/>
      <c r="P189" s="52"/>
      <c r="Q189" s="53" t="e">
        <f t="shared" si="39"/>
        <v>#DIV/0!</v>
      </c>
      <c r="R189" s="52"/>
    </row>
    <row r="190" spans="2:18" s="15" customFormat="1" ht="22.5" hidden="1" customHeight="1">
      <c r="B190" s="22"/>
      <c r="C190" s="17"/>
      <c r="D190" s="72"/>
      <c r="E190" s="64"/>
      <c r="F190" s="52">
        <v>106.7</v>
      </c>
      <c r="G190" s="65"/>
      <c r="H190" s="53" t="e">
        <f t="shared" si="36"/>
        <v>#DIV/0!</v>
      </c>
      <c r="I190" s="52"/>
      <c r="J190" s="52"/>
      <c r="K190" s="53" t="e">
        <f t="shared" si="37"/>
        <v>#DIV/0!</v>
      </c>
      <c r="L190" s="54"/>
      <c r="M190" s="52"/>
      <c r="N190" s="53" t="e">
        <f t="shared" si="38"/>
        <v>#DIV/0!</v>
      </c>
      <c r="O190" s="52"/>
      <c r="P190" s="52"/>
      <c r="Q190" s="53" t="e">
        <f t="shared" si="39"/>
        <v>#DIV/0!</v>
      </c>
      <c r="R190" s="52"/>
    </row>
    <row r="191" spans="2:18" s="15" customFormat="1" ht="22.5" hidden="1" customHeight="1">
      <c r="B191" s="22"/>
      <c r="C191" s="17"/>
      <c r="D191" s="72"/>
      <c r="E191" s="64"/>
      <c r="F191" s="52">
        <v>106.7</v>
      </c>
      <c r="G191" s="65"/>
      <c r="H191" s="53" t="e">
        <f t="shared" si="36"/>
        <v>#DIV/0!</v>
      </c>
      <c r="I191" s="52"/>
      <c r="J191" s="52"/>
      <c r="K191" s="53" t="e">
        <f t="shared" si="37"/>
        <v>#DIV/0!</v>
      </c>
      <c r="L191" s="54"/>
      <c r="M191" s="52"/>
      <c r="N191" s="53" t="e">
        <f t="shared" si="38"/>
        <v>#DIV/0!</v>
      </c>
      <c r="O191" s="52"/>
      <c r="P191" s="52"/>
      <c r="Q191" s="53" t="e">
        <f t="shared" si="39"/>
        <v>#DIV/0!</v>
      </c>
      <c r="R191" s="52"/>
    </row>
    <row r="192" spans="2:18" s="15" customFormat="1" ht="22.5" hidden="1" customHeight="1">
      <c r="B192" s="22"/>
      <c r="C192" s="17"/>
      <c r="D192" s="72"/>
      <c r="E192" s="64"/>
      <c r="F192" s="52">
        <v>106.7</v>
      </c>
      <c r="G192" s="65"/>
      <c r="H192" s="53" t="e">
        <f t="shared" si="36"/>
        <v>#DIV/0!</v>
      </c>
      <c r="I192" s="52"/>
      <c r="J192" s="52"/>
      <c r="K192" s="53" t="e">
        <f t="shared" si="37"/>
        <v>#DIV/0!</v>
      </c>
      <c r="L192" s="54"/>
      <c r="M192" s="52"/>
      <c r="N192" s="53" t="e">
        <f t="shared" si="38"/>
        <v>#DIV/0!</v>
      </c>
      <c r="O192" s="52"/>
      <c r="P192" s="52"/>
      <c r="Q192" s="53" t="e">
        <f t="shared" si="39"/>
        <v>#DIV/0!</v>
      </c>
      <c r="R192" s="52"/>
    </row>
    <row r="193" spans="2:18" s="15" customFormat="1" ht="22.5" hidden="1" customHeight="1">
      <c r="B193" s="22"/>
      <c r="C193" s="17"/>
      <c r="D193" s="72"/>
      <c r="E193" s="64"/>
      <c r="F193" s="52">
        <v>106.7</v>
      </c>
      <c r="G193" s="65"/>
      <c r="H193" s="53" t="e">
        <f t="shared" si="36"/>
        <v>#DIV/0!</v>
      </c>
      <c r="I193" s="52"/>
      <c r="J193" s="52"/>
      <c r="K193" s="53" t="e">
        <f t="shared" si="37"/>
        <v>#DIV/0!</v>
      </c>
      <c r="L193" s="54"/>
      <c r="M193" s="52"/>
      <c r="N193" s="53" t="e">
        <f t="shared" si="38"/>
        <v>#DIV/0!</v>
      </c>
      <c r="O193" s="52"/>
      <c r="P193" s="52"/>
      <c r="Q193" s="53" t="e">
        <f t="shared" si="39"/>
        <v>#DIV/0!</v>
      </c>
      <c r="R193" s="52"/>
    </row>
    <row r="194" spans="2:18" s="15" customFormat="1" ht="23.25" hidden="1" customHeight="1">
      <c r="B194" s="22"/>
      <c r="C194" s="17"/>
      <c r="D194" s="72"/>
      <c r="E194" s="64"/>
      <c r="F194" s="52">
        <v>106.7</v>
      </c>
      <c r="G194" s="65"/>
      <c r="H194" s="53" t="e">
        <f t="shared" si="36"/>
        <v>#DIV/0!</v>
      </c>
      <c r="I194" s="52"/>
      <c r="J194" s="52"/>
      <c r="K194" s="53" t="e">
        <f t="shared" si="37"/>
        <v>#DIV/0!</v>
      </c>
      <c r="L194" s="54"/>
      <c r="M194" s="52"/>
      <c r="N194" s="53" t="e">
        <f t="shared" si="38"/>
        <v>#DIV/0!</v>
      </c>
      <c r="O194" s="52"/>
      <c r="P194" s="52"/>
      <c r="Q194" s="53" t="e">
        <f t="shared" si="39"/>
        <v>#DIV/0!</v>
      </c>
      <c r="R194" s="52"/>
    </row>
    <row r="195" spans="2:18" s="15" customFormat="1" ht="30.75" customHeight="1">
      <c r="B195" s="22" t="s">
        <v>84</v>
      </c>
      <c r="C195" s="17" t="s">
        <v>23</v>
      </c>
      <c r="D195" s="72"/>
      <c r="E195" s="64"/>
      <c r="F195" s="52">
        <v>106.7</v>
      </c>
      <c r="G195" s="65"/>
      <c r="H195" s="53" t="e">
        <f t="shared" si="36"/>
        <v>#DIV/0!</v>
      </c>
      <c r="I195" s="52"/>
      <c r="J195" s="52"/>
      <c r="K195" s="53" t="e">
        <f t="shared" si="37"/>
        <v>#DIV/0!</v>
      </c>
      <c r="L195" s="54"/>
      <c r="M195" s="52"/>
      <c r="N195" s="53" t="e">
        <f t="shared" si="38"/>
        <v>#DIV/0!</v>
      </c>
      <c r="O195" s="52"/>
      <c r="P195" s="52"/>
      <c r="Q195" s="53" t="e">
        <f t="shared" si="39"/>
        <v>#DIV/0!</v>
      </c>
      <c r="R195" s="52"/>
    </row>
    <row r="196" spans="2:18" s="15" customFormat="1" ht="47.25" customHeight="1">
      <c r="B196" s="30" t="s">
        <v>85</v>
      </c>
      <c r="C196" s="14" t="s">
        <v>86</v>
      </c>
      <c r="D196" s="50">
        <f>D197+D198+D199+D200+D201+D202+D203+D204+D205+D206+D207+D208+D209+D210</f>
        <v>13335</v>
      </c>
      <c r="E196" s="50">
        <v>2550</v>
      </c>
      <c r="F196" s="50">
        <v>106.7</v>
      </c>
      <c r="G196" s="50">
        <f t="shared" ref="G196" si="58">G197+G198+G199+G200+G201+G202+G203+G204+G205+G206+G207+G208+G209+G210</f>
        <v>1956.5</v>
      </c>
      <c r="H196" s="50">
        <f t="shared" si="36"/>
        <v>14.162081091214951</v>
      </c>
      <c r="I196" s="50">
        <v>103.6</v>
      </c>
      <c r="J196" s="6">
        <f t="shared" ref="J196:P196" si="59">J197+J198+J199+J200+J201+J202+J203+J204+J205+J206+J207+J208+J209+J210</f>
        <v>0</v>
      </c>
      <c r="K196" s="50">
        <f t="shared" si="37"/>
        <v>0</v>
      </c>
      <c r="L196" s="50">
        <v>104.1</v>
      </c>
      <c r="M196" s="6">
        <f t="shared" si="59"/>
        <v>0</v>
      </c>
      <c r="N196" s="50" t="e">
        <f t="shared" si="38"/>
        <v>#DIV/0!</v>
      </c>
      <c r="O196" s="50">
        <v>103.7</v>
      </c>
      <c r="P196" s="6">
        <f t="shared" si="59"/>
        <v>0</v>
      </c>
      <c r="Q196" s="50" t="e">
        <f t="shared" si="39"/>
        <v>#DIV/0!</v>
      </c>
      <c r="R196" s="50">
        <v>103.7</v>
      </c>
    </row>
    <row r="197" spans="2:18" s="15" customFormat="1" ht="25.5" customHeight="1">
      <c r="B197" s="22"/>
      <c r="C197" s="82" t="s">
        <v>170</v>
      </c>
      <c r="D197" s="65">
        <v>12661</v>
      </c>
      <c r="E197" s="83">
        <v>92.4</v>
      </c>
      <c r="F197" s="52">
        <v>106.7</v>
      </c>
      <c r="G197" s="65">
        <v>1956.5</v>
      </c>
      <c r="H197" s="53">
        <f t="shared" si="36"/>
        <v>14.915990154912832</v>
      </c>
      <c r="I197" s="50">
        <v>103.6</v>
      </c>
      <c r="J197" s="52"/>
      <c r="K197" s="53">
        <f t="shared" si="37"/>
        <v>0</v>
      </c>
      <c r="L197" s="50">
        <v>104.1</v>
      </c>
      <c r="M197" s="52"/>
      <c r="N197" s="53" t="e">
        <f t="shared" si="38"/>
        <v>#DIV/0!</v>
      </c>
      <c r="O197" s="50">
        <v>103.7</v>
      </c>
      <c r="P197" s="52"/>
      <c r="Q197" s="53" t="e">
        <f t="shared" si="39"/>
        <v>#DIV/0!</v>
      </c>
      <c r="R197" s="50">
        <v>103.7</v>
      </c>
    </row>
    <row r="198" spans="2:18" s="15" customFormat="1" ht="25.5" customHeight="1">
      <c r="B198" s="22"/>
      <c r="C198" s="71" t="s">
        <v>171</v>
      </c>
      <c r="D198" s="65">
        <v>674</v>
      </c>
      <c r="E198" s="68"/>
      <c r="F198" s="52">
        <v>106.7</v>
      </c>
      <c r="G198" s="65"/>
      <c r="H198" s="53">
        <f t="shared" si="36"/>
        <v>0</v>
      </c>
      <c r="I198" s="50">
        <v>103.6</v>
      </c>
      <c r="J198" s="52"/>
      <c r="K198" s="53" t="e">
        <f t="shared" si="37"/>
        <v>#DIV/0!</v>
      </c>
      <c r="L198" s="50">
        <v>104.1</v>
      </c>
      <c r="M198" s="52"/>
      <c r="N198" s="53" t="e">
        <f t="shared" si="38"/>
        <v>#DIV/0!</v>
      </c>
      <c r="O198" s="50">
        <v>103.7</v>
      </c>
      <c r="P198" s="52"/>
      <c r="Q198" s="53" t="e">
        <f t="shared" si="39"/>
        <v>#DIV/0!</v>
      </c>
      <c r="R198" s="50">
        <v>103.7</v>
      </c>
    </row>
    <row r="199" spans="2:18" s="15" customFormat="1" ht="25.5" hidden="1" customHeight="1">
      <c r="B199" s="22"/>
      <c r="C199" s="106"/>
      <c r="D199" s="72"/>
      <c r="E199" s="64"/>
      <c r="F199" s="52"/>
      <c r="G199" s="65"/>
      <c r="H199" s="53"/>
      <c r="I199" s="52"/>
      <c r="J199" s="52"/>
      <c r="K199" s="53"/>
      <c r="L199" s="54"/>
      <c r="M199" s="52"/>
      <c r="N199" s="53"/>
      <c r="O199" s="52"/>
      <c r="P199" s="52"/>
      <c r="Q199" s="53"/>
      <c r="R199" s="52"/>
    </row>
    <row r="200" spans="2:18" s="15" customFormat="1" ht="25.5" hidden="1" customHeight="1">
      <c r="B200" s="22"/>
      <c r="C200" s="17"/>
      <c r="D200" s="53"/>
      <c r="E200" s="56"/>
      <c r="F200" s="52">
        <v>106.7</v>
      </c>
      <c r="G200" s="52"/>
      <c r="H200" s="53" t="e">
        <f t="shared" si="36"/>
        <v>#DIV/0!</v>
      </c>
      <c r="I200" s="52"/>
      <c r="J200" s="52"/>
      <c r="K200" s="53" t="e">
        <f t="shared" si="37"/>
        <v>#DIV/0!</v>
      </c>
      <c r="L200" s="54"/>
      <c r="M200" s="52"/>
      <c r="N200" s="53" t="e">
        <f t="shared" si="38"/>
        <v>#DIV/0!</v>
      </c>
      <c r="O200" s="52"/>
      <c r="P200" s="52"/>
      <c r="Q200" s="53" t="e">
        <f t="shared" si="39"/>
        <v>#DIV/0!</v>
      </c>
      <c r="R200" s="52"/>
    </row>
    <row r="201" spans="2:18" s="15" customFormat="1" ht="25.5" hidden="1" customHeight="1">
      <c r="B201" s="22"/>
      <c r="C201" s="17"/>
      <c r="D201" s="53"/>
      <c r="E201" s="56"/>
      <c r="F201" s="52">
        <v>106.7</v>
      </c>
      <c r="G201" s="52"/>
      <c r="H201" s="53" t="e">
        <f t="shared" si="36"/>
        <v>#DIV/0!</v>
      </c>
      <c r="I201" s="52"/>
      <c r="J201" s="52"/>
      <c r="K201" s="53" t="e">
        <f t="shared" si="37"/>
        <v>#DIV/0!</v>
      </c>
      <c r="L201" s="54"/>
      <c r="M201" s="52"/>
      <c r="N201" s="53" t="e">
        <f t="shared" si="38"/>
        <v>#DIV/0!</v>
      </c>
      <c r="O201" s="52"/>
      <c r="P201" s="52"/>
      <c r="Q201" s="53" t="e">
        <f t="shared" si="39"/>
        <v>#DIV/0!</v>
      </c>
      <c r="R201" s="52"/>
    </row>
    <row r="202" spans="2:18" s="15" customFormat="1" ht="25.5" hidden="1" customHeight="1">
      <c r="B202" s="22"/>
      <c r="C202" s="17"/>
      <c r="D202" s="53"/>
      <c r="E202" s="56"/>
      <c r="F202" s="52">
        <v>106.7</v>
      </c>
      <c r="G202" s="52"/>
      <c r="H202" s="53" t="e">
        <f t="shared" si="36"/>
        <v>#DIV/0!</v>
      </c>
      <c r="I202" s="52"/>
      <c r="J202" s="52"/>
      <c r="K202" s="53" t="e">
        <f t="shared" si="37"/>
        <v>#DIV/0!</v>
      </c>
      <c r="L202" s="54"/>
      <c r="M202" s="52"/>
      <c r="N202" s="53" t="e">
        <f t="shared" si="38"/>
        <v>#DIV/0!</v>
      </c>
      <c r="O202" s="52"/>
      <c r="P202" s="52"/>
      <c r="Q202" s="53" t="e">
        <f t="shared" si="39"/>
        <v>#DIV/0!</v>
      </c>
      <c r="R202" s="52"/>
    </row>
    <row r="203" spans="2:18" s="15" customFormat="1" ht="25.5" hidden="1" customHeight="1">
      <c r="B203" s="22"/>
      <c r="C203" s="17"/>
      <c r="D203" s="53"/>
      <c r="E203" s="56"/>
      <c r="F203" s="52">
        <v>106.7</v>
      </c>
      <c r="G203" s="52"/>
      <c r="H203" s="53" t="e">
        <f t="shared" si="36"/>
        <v>#DIV/0!</v>
      </c>
      <c r="I203" s="52"/>
      <c r="J203" s="52"/>
      <c r="K203" s="53" t="e">
        <f t="shared" si="37"/>
        <v>#DIV/0!</v>
      </c>
      <c r="L203" s="54"/>
      <c r="M203" s="52"/>
      <c r="N203" s="53" t="e">
        <f t="shared" si="38"/>
        <v>#DIV/0!</v>
      </c>
      <c r="O203" s="52"/>
      <c r="P203" s="52"/>
      <c r="Q203" s="53" t="e">
        <f t="shared" si="39"/>
        <v>#DIV/0!</v>
      </c>
      <c r="R203" s="52"/>
    </row>
    <row r="204" spans="2:18" s="15" customFormat="1" ht="25.5" hidden="1" customHeight="1">
      <c r="B204" s="22"/>
      <c r="C204" s="17"/>
      <c r="D204" s="53"/>
      <c r="E204" s="56"/>
      <c r="F204" s="52">
        <v>106.7</v>
      </c>
      <c r="G204" s="52"/>
      <c r="H204" s="53" t="e">
        <f t="shared" ref="H204:H239" si="60">G204/D204/I204*10000</f>
        <v>#DIV/0!</v>
      </c>
      <c r="I204" s="52"/>
      <c r="J204" s="52"/>
      <c r="K204" s="53" t="e">
        <f t="shared" ref="K204:K239" si="61">J204/G204/L204*10000</f>
        <v>#DIV/0!</v>
      </c>
      <c r="L204" s="54"/>
      <c r="M204" s="52"/>
      <c r="N204" s="53" t="e">
        <f t="shared" ref="N204:N239" si="62">M204/J204/O204*10000</f>
        <v>#DIV/0!</v>
      </c>
      <c r="O204" s="52"/>
      <c r="P204" s="52"/>
      <c r="Q204" s="53" t="e">
        <f t="shared" ref="Q204:Q239" si="63">P204/M204/R204*10000</f>
        <v>#DIV/0!</v>
      </c>
      <c r="R204" s="52"/>
    </row>
    <row r="205" spans="2:18" s="15" customFormat="1" ht="25.5" hidden="1" customHeight="1">
      <c r="B205" s="22"/>
      <c r="C205" s="17"/>
      <c r="D205" s="53"/>
      <c r="E205" s="56"/>
      <c r="F205" s="52">
        <v>106.7</v>
      </c>
      <c r="G205" s="52"/>
      <c r="H205" s="53" t="e">
        <f t="shared" si="60"/>
        <v>#DIV/0!</v>
      </c>
      <c r="I205" s="52"/>
      <c r="J205" s="52"/>
      <c r="K205" s="53" t="e">
        <f t="shared" si="61"/>
        <v>#DIV/0!</v>
      </c>
      <c r="L205" s="54"/>
      <c r="M205" s="52"/>
      <c r="N205" s="53" t="e">
        <f t="shared" si="62"/>
        <v>#DIV/0!</v>
      </c>
      <c r="O205" s="52"/>
      <c r="P205" s="52"/>
      <c r="Q205" s="53" t="e">
        <f t="shared" si="63"/>
        <v>#DIV/0!</v>
      </c>
      <c r="R205" s="52"/>
    </row>
    <row r="206" spans="2:18" s="15" customFormat="1" ht="25.5" hidden="1" customHeight="1">
      <c r="B206" s="22"/>
      <c r="C206" s="17"/>
      <c r="D206" s="53"/>
      <c r="E206" s="56"/>
      <c r="F206" s="52">
        <v>106.7</v>
      </c>
      <c r="G206" s="52"/>
      <c r="H206" s="53" t="e">
        <f t="shared" si="60"/>
        <v>#DIV/0!</v>
      </c>
      <c r="I206" s="52"/>
      <c r="J206" s="52"/>
      <c r="K206" s="53" t="e">
        <f t="shared" si="61"/>
        <v>#DIV/0!</v>
      </c>
      <c r="L206" s="54"/>
      <c r="M206" s="52"/>
      <c r="N206" s="53" t="e">
        <f t="shared" si="62"/>
        <v>#DIV/0!</v>
      </c>
      <c r="O206" s="52"/>
      <c r="P206" s="52"/>
      <c r="Q206" s="53" t="e">
        <f t="shared" si="63"/>
        <v>#DIV/0!</v>
      </c>
      <c r="R206" s="52"/>
    </row>
    <row r="207" spans="2:18" s="15" customFormat="1" ht="25.5" hidden="1" customHeight="1">
      <c r="B207" s="22"/>
      <c r="C207" s="17"/>
      <c r="D207" s="53"/>
      <c r="E207" s="56"/>
      <c r="F207" s="52">
        <v>106.7</v>
      </c>
      <c r="G207" s="52"/>
      <c r="H207" s="53" t="e">
        <f t="shared" si="60"/>
        <v>#DIV/0!</v>
      </c>
      <c r="I207" s="52"/>
      <c r="J207" s="52"/>
      <c r="K207" s="53" t="e">
        <f t="shared" si="61"/>
        <v>#DIV/0!</v>
      </c>
      <c r="L207" s="54"/>
      <c r="M207" s="52"/>
      <c r="N207" s="53" t="e">
        <f t="shared" si="62"/>
        <v>#DIV/0!</v>
      </c>
      <c r="O207" s="52"/>
      <c r="P207" s="52"/>
      <c r="Q207" s="53" t="e">
        <f t="shared" si="63"/>
        <v>#DIV/0!</v>
      </c>
      <c r="R207" s="52"/>
    </row>
    <row r="208" spans="2:18" s="15" customFormat="1" ht="25.5" hidden="1" customHeight="1">
      <c r="B208" s="22"/>
      <c r="C208" s="17"/>
      <c r="D208" s="53"/>
      <c r="E208" s="56"/>
      <c r="F208" s="52">
        <v>106.7</v>
      </c>
      <c r="G208" s="52"/>
      <c r="H208" s="53" t="e">
        <f t="shared" si="60"/>
        <v>#DIV/0!</v>
      </c>
      <c r="I208" s="52"/>
      <c r="J208" s="52"/>
      <c r="K208" s="53" t="e">
        <f t="shared" si="61"/>
        <v>#DIV/0!</v>
      </c>
      <c r="L208" s="54"/>
      <c r="M208" s="52"/>
      <c r="N208" s="53" t="e">
        <f t="shared" si="62"/>
        <v>#DIV/0!</v>
      </c>
      <c r="O208" s="52"/>
      <c r="P208" s="52"/>
      <c r="Q208" s="53" t="e">
        <f t="shared" si="63"/>
        <v>#DIV/0!</v>
      </c>
      <c r="R208" s="52"/>
    </row>
    <row r="209" spans="2:18" s="15" customFormat="1" ht="25.5" hidden="1" customHeight="1">
      <c r="B209" s="22"/>
      <c r="C209" s="17"/>
      <c r="D209" s="53"/>
      <c r="E209" s="56"/>
      <c r="F209" s="52">
        <v>106.7</v>
      </c>
      <c r="G209" s="52"/>
      <c r="H209" s="53" t="e">
        <f t="shared" si="60"/>
        <v>#DIV/0!</v>
      </c>
      <c r="I209" s="52"/>
      <c r="J209" s="52"/>
      <c r="K209" s="53" t="e">
        <f t="shared" si="61"/>
        <v>#DIV/0!</v>
      </c>
      <c r="L209" s="54"/>
      <c r="M209" s="52"/>
      <c r="N209" s="53" t="e">
        <f t="shared" si="62"/>
        <v>#DIV/0!</v>
      </c>
      <c r="O209" s="52"/>
      <c r="P209" s="52"/>
      <c r="Q209" s="53" t="e">
        <f t="shared" si="63"/>
        <v>#DIV/0!</v>
      </c>
      <c r="R209" s="52"/>
    </row>
    <row r="210" spans="2:18" s="15" customFormat="1" ht="25.5" hidden="1" customHeight="1">
      <c r="B210" s="22"/>
      <c r="C210" s="17"/>
      <c r="D210" s="53"/>
      <c r="E210" s="56"/>
      <c r="F210" s="52">
        <v>106.7</v>
      </c>
      <c r="G210" s="52"/>
      <c r="H210" s="53" t="e">
        <f t="shared" si="60"/>
        <v>#DIV/0!</v>
      </c>
      <c r="I210" s="52"/>
      <c r="J210" s="52"/>
      <c r="K210" s="53" t="e">
        <f t="shared" si="61"/>
        <v>#DIV/0!</v>
      </c>
      <c r="L210" s="54"/>
      <c r="M210" s="52"/>
      <c r="N210" s="53" t="e">
        <f t="shared" si="62"/>
        <v>#DIV/0!</v>
      </c>
      <c r="O210" s="52"/>
      <c r="P210" s="52"/>
      <c r="Q210" s="53" t="e">
        <f t="shared" si="63"/>
        <v>#DIV/0!</v>
      </c>
      <c r="R210" s="52"/>
    </row>
    <row r="211" spans="2:18" s="15" customFormat="1" ht="33" customHeight="1">
      <c r="B211" s="22" t="s">
        <v>87</v>
      </c>
      <c r="C211" s="17" t="s">
        <v>23</v>
      </c>
      <c r="D211" s="53"/>
      <c r="E211" s="56"/>
      <c r="F211" s="52">
        <v>106.7</v>
      </c>
      <c r="G211" s="52"/>
      <c r="H211" s="53" t="e">
        <f t="shared" si="60"/>
        <v>#DIV/0!</v>
      </c>
      <c r="I211" s="52"/>
      <c r="J211" s="52"/>
      <c r="K211" s="53" t="e">
        <f t="shared" si="61"/>
        <v>#DIV/0!</v>
      </c>
      <c r="L211" s="54"/>
      <c r="M211" s="52"/>
      <c r="N211" s="53" t="e">
        <f t="shared" si="62"/>
        <v>#DIV/0!</v>
      </c>
      <c r="O211" s="52"/>
      <c r="P211" s="52"/>
      <c r="Q211" s="53" t="e">
        <f t="shared" si="63"/>
        <v>#DIV/0!</v>
      </c>
      <c r="R211" s="52"/>
    </row>
    <row r="212" spans="2:18" s="15" customFormat="1" ht="61.5" customHeight="1">
      <c r="B212" s="30" t="s">
        <v>88</v>
      </c>
      <c r="C212" s="14" t="s">
        <v>89</v>
      </c>
      <c r="D212" s="50">
        <f>D213+D219</f>
        <v>1113</v>
      </c>
      <c r="E212" s="50">
        <v>134.6</v>
      </c>
      <c r="F212" s="50">
        <v>106.7</v>
      </c>
      <c r="G212" s="50">
        <f t="shared" ref="G212" si="64">G213+G219</f>
        <v>400</v>
      </c>
      <c r="H212" s="50">
        <f t="shared" si="60"/>
        <v>34.690061644239542</v>
      </c>
      <c r="I212" s="50">
        <v>103.6</v>
      </c>
      <c r="J212" s="6">
        <f t="shared" ref="J212:P212" si="65">J213+J219</f>
        <v>0</v>
      </c>
      <c r="K212" s="50">
        <f t="shared" si="61"/>
        <v>0</v>
      </c>
      <c r="L212" s="50">
        <v>104.1</v>
      </c>
      <c r="M212" s="6">
        <f t="shared" si="65"/>
        <v>0</v>
      </c>
      <c r="N212" s="50" t="e">
        <f t="shared" si="62"/>
        <v>#DIV/0!</v>
      </c>
      <c r="O212" s="50">
        <v>103.7</v>
      </c>
      <c r="P212" s="6">
        <f t="shared" si="65"/>
        <v>0</v>
      </c>
      <c r="Q212" s="50" t="e">
        <f t="shared" si="63"/>
        <v>#DIV/0!</v>
      </c>
      <c r="R212" s="50">
        <v>103.7</v>
      </c>
    </row>
    <row r="213" spans="2:18" s="15" customFormat="1" ht="45.75" customHeight="1">
      <c r="B213" s="22"/>
      <c r="C213" s="17" t="s">
        <v>90</v>
      </c>
      <c r="D213" s="53">
        <f t="shared" ref="D213" si="66">D214+D215+D216+D217+D218</f>
        <v>1113</v>
      </c>
      <c r="E213" s="53">
        <v>134.6</v>
      </c>
      <c r="F213" s="53">
        <v>106.7</v>
      </c>
      <c r="G213" s="53">
        <v>400</v>
      </c>
      <c r="H213" s="53">
        <f t="shared" si="60"/>
        <v>34.690061644239542</v>
      </c>
      <c r="I213" s="50">
        <v>103.6</v>
      </c>
      <c r="J213" s="53">
        <f t="shared" ref="J213:P213" si="67">J214+J215+J216+J217+J218</f>
        <v>0</v>
      </c>
      <c r="K213" s="53">
        <f t="shared" si="61"/>
        <v>0</v>
      </c>
      <c r="L213" s="50">
        <v>104.1</v>
      </c>
      <c r="M213" s="53">
        <f t="shared" si="67"/>
        <v>0</v>
      </c>
      <c r="N213" s="53" t="e">
        <f t="shared" si="62"/>
        <v>#DIV/0!</v>
      </c>
      <c r="O213" s="50">
        <v>103.7</v>
      </c>
      <c r="P213" s="53">
        <f t="shared" si="67"/>
        <v>0</v>
      </c>
      <c r="Q213" s="53" t="e">
        <f t="shared" si="63"/>
        <v>#DIV/0!</v>
      </c>
      <c r="R213" s="50">
        <v>103.7</v>
      </c>
    </row>
    <row r="214" spans="2:18" s="15" customFormat="1" ht="37.5" customHeight="1">
      <c r="B214" s="22"/>
      <c r="C214" s="71" t="s">
        <v>90</v>
      </c>
      <c r="D214" s="72">
        <v>1113</v>
      </c>
      <c r="E214" s="84">
        <v>134.6</v>
      </c>
      <c r="F214" s="52">
        <v>106.7</v>
      </c>
      <c r="G214" s="72">
        <v>400</v>
      </c>
      <c r="H214" s="53">
        <f t="shared" si="60"/>
        <v>34.690061644239542</v>
      </c>
      <c r="I214" s="50">
        <v>103.6</v>
      </c>
      <c r="J214" s="52"/>
      <c r="K214" s="53">
        <f t="shared" si="61"/>
        <v>0</v>
      </c>
      <c r="L214" s="50">
        <v>104.1</v>
      </c>
      <c r="M214" s="52"/>
      <c r="N214" s="53" t="e">
        <f t="shared" si="62"/>
        <v>#DIV/0!</v>
      </c>
      <c r="O214" s="50">
        <v>103.7</v>
      </c>
      <c r="P214" s="52"/>
      <c r="Q214" s="53" t="e">
        <f t="shared" si="63"/>
        <v>#DIV/0!</v>
      </c>
      <c r="R214" s="50">
        <v>103.7</v>
      </c>
    </row>
    <row r="215" spans="2:18" s="15" customFormat="1" ht="30.75" hidden="1" customHeight="1">
      <c r="B215" s="22"/>
      <c r="C215" s="17"/>
      <c r="D215" s="72"/>
      <c r="E215" s="64"/>
      <c r="F215" s="52">
        <v>106.7</v>
      </c>
      <c r="G215" s="65"/>
      <c r="H215" s="53" t="e">
        <f t="shared" si="60"/>
        <v>#DIV/0!</v>
      </c>
      <c r="I215" s="52"/>
      <c r="J215" s="52"/>
      <c r="K215" s="53" t="e">
        <f t="shared" si="61"/>
        <v>#DIV/0!</v>
      </c>
      <c r="L215" s="54"/>
      <c r="M215" s="52"/>
      <c r="N215" s="53" t="e">
        <f t="shared" si="62"/>
        <v>#DIV/0!</v>
      </c>
      <c r="O215" s="52"/>
      <c r="P215" s="52"/>
      <c r="Q215" s="53" t="e">
        <f t="shared" si="63"/>
        <v>#DIV/0!</v>
      </c>
      <c r="R215" s="52"/>
    </row>
    <row r="216" spans="2:18" s="15" customFormat="1" ht="30.75" hidden="1" customHeight="1">
      <c r="B216" s="22"/>
      <c r="C216" s="17"/>
      <c r="D216" s="72"/>
      <c r="E216" s="64"/>
      <c r="F216" s="52">
        <v>106.7</v>
      </c>
      <c r="G216" s="65"/>
      <c r="H216" s="53" t="e">
        <f t="shared" si="60"/>
        <v>#DIV/0!</v>
      </c>
      <c r="I216" s="52"/>
      <c r="J216" s="52"/>
      <c r="K216" s="53" t="e">
        <f t="shared" si="61"/>
        <v>#DIV/0!</v>
      </c>
      <c r="L216" s="54"/>
      <c r="M216" s="52"/>
      <c r="N216" s="53" t="e">
        <f t="shared" si="62"/>
        <v>#DIV/0!</v>
      </c>
      <c r="O216" s="52"/>
      <c r="P216" s="52"/>
      <c r="Q216" s="53" t="e">
        <f t="shared" si="63"/>
        <v>#DIV/0!</v>
      </c>
      <c r="R216" s="52"/>
    </row>
    <row r="217" spans="2:18" s="15" customFormat="1" ht="30.75" hidden="1" customHeight="1">
      <c r="B217" s="22"/>
      <c r="C217" s="17"/>
      <c r="D217" s="72"/>
      <c r="E217" s="64"/>
      <c r="F217" s="52">
        <v>106.7</v>
      </c>
      <c r="G217" s="65"/>
      <c r="H217" s="53" t="e">
        <f t="shared" si="60"/>
        <v>#DIV/0!</v>
      </c>
      <c r="I217" s="52"/>
      <c r="J217" s="52"/>
      <c r="K217" s="53" t="e">
        <f t="shared" si="61"/>
        <v>#DIV/0!</v>
      </c>
      <c r="L217" s="54"/>
      <c r="M217" s="52"/>
      <c r="N217" s="53" t="e">
        <f t="shared" si="62"/>
        <v>#DIV/0!</v>
      </c>
      <c r="O217" s="52"/>
      <c r="P217" s="52"/>
      <c r="Q217" s="53" t="e">
        <f t="shared" si="63"/>
        <v>#DIV/0!</v>
      </c>
      <c r="R217" s="52"/>
    </row>
    <row r="218" spans="2:18" s="15" customFormat="1" ht="33" hidden="1" customHeight="1">
      <c r="B218" s="22"/>
      <c r="C218" s="17"/>
      <c r="D218" s="72"/>
      <c r="E218" s="64"/>
      <c r="F218" s="52">
        <v>106.7</v>
      </c>
      <c r="G218" s="65"/>
      <c r="H218" s="53" t="e">
        <f t="shared" si="60"/>
        <v>#DIV/0!</v>
      </c>
      <c r="I218" s="52"/>
      <c r="J218" s="52"/>
      <c r="K218" s="53" t="e">
        <f t="shared" si="61"/>
        <v>#DIV/0!</v>
      </c>
      <c r="L218" s="54"/>
      <c r="M218" s="52"/>
      <c r="N218" s="53" t="e">
        <f t="shared" si="62"/>
        <v>#DIV/0!</v>
      </c>
      <c r="O218" s="52"/>
      <c r="P218" s="52"/>
      <c r="Q218" s="53" t="e">
        <f t="shared" si="63"/>
        <v>#DIV/0!</v>
      </c>
      <c r="R218" s="52"/>
    </row>
    <row r="219" spans="2:18" s="15" customFormat="1" ht="33" hidden="1" customHeight="1">
      <c r="B219" s="22"/>
      <c r="C219" s="17" t="s">
        <v>91</v>
      </c>
      <c r="D219" s="72"/>
      <c r="E219" s="64"/>
      <c r="F219" s="52">
        <v>106.7</v>
      </c>
      <c r="G219" s="65"/>
      <c r="H219" s="53" t="e">
        <f t="shared" si="60"/>
        <v>#DIV/0!</v>
      </c>
      <c r="I219" s="52"/>
      <c r="J219" s="53">
        <f t="shared" ref="J219:P219" si="68">J220+J221+J222+J223+J224</f>
        <v>0</v>
      </c>
      <c r="K219" s="53" t="e">
        <f t="shared" si="61"/>
        <v>#DIV/0!</v>
      </c>
      <c r="L219" s="54"/>
      <c r="M219" s="53">
        <f t="shared" si="68"/>
        <v>0</v>
      </c>
      <c r="N219" s="53" t="e">
        <f t="shared" si="62"/>
        <v>#DIV/0!</v>
      </c>
      <c r="O219" s="52"/>
      <c r="P219" s="53">
        <f t="shared" si="68"/>
        <v>0</v>
      </c>
      <c r="Q219" s="53" t="e">
        <f t="shared" si="63"/>
        <v>#DIV/0!</v>
      </c>
      <c r="R219" s="52"/>
    </row>
    <row r="220" spans="2:18" s="15" customFormat="1" ht="33" hidden="1" customHeight="1">
      <c r="B220" s="22"/>
      <c r="C220" s="17"/>
      <c r="D220" s="72">
        <f>D221+D222+D223+D224+D225</f>
        <v>0</v>
      </c>
      <c r="E220" s="84"/>
      <c r="F220" s="52">
        <v>106.7</v>
      </c>
      <c r="G220" s="72">
        <f t="shared" ref="G220" si="69">G221+G222+G223+G224+G225</f>
        <v>0</v>
      </c>
      <c r="H220" s="53" t="e">
        <f t="shared" si="60"/>
        <v>#DIV/0!</v>
      </c>
      <c r="I220" s="52"/>
      <c r="J220" s="52"/>
      <c r="K220" s="53" t="e">
        <f t="shared" si="61"/>
        <v>#DIV/0!</v>
      </c>
      <c r="L220" s="54"/>
      <c r="M220" s="52"/>
      <c r="N220" s="53" t="e">
        <f t="shared" si="62"/>
        <v>#DIV/0!</v>
      </c>
      <c r="O220" s="52"/>
      <c r="P220" s="52"/>
      <c r="Q220" s="53" t="e">
        <f t="shared" si="63"/>
        <v>#DIV/0!</v>
      </c>
      <c r="R220" s="52"/>
    </row>
    <row r="221" spans="2:18" s="15" customFormat="1" ht="33" hidden="1" customHeight="1">
      <c r="B221" s="22"/>
      <c r="C221" s="17"/>
      <c r="D221" s="53"/>
      <c r="E221" s="56"/>
      <c r="F221" s="53">
        <v>106.7</v>
      </c>
      <c r="G221" s="52"/>
      <c r="H221" s="53" t="e">
        <f t="shared" si="60"/>
        <v>#DIV/0!</v>
      </c>
      <c r="I221" s="52"/>
      <c r="J221" s="52"/>
      <c r="K221" s="53" t="e">
        <f t="shared" si="61"/>
        <v>#DIV/0!</v>
      </c>
      <c r="L221" s="54"/>
      <c r="M221" s="52"/>
      <c r="N221" s="53" t="e">
        <f t="shared" si="62"/>
        <v>#DIV/0!</v>
      </c>
      <c r="O221" s="52"/>
      <c r="P221" s="52"/>
      <c r="Q221" s="53" t="e">
        <f t="shared" si="63"/>
        <v>#DIV/0!</v>
      </c>
      <c r="R221" s="52"/>
    </row>
    <row r="222" spans="2:18" s="15" customFormat="1" ht="33" hidden="1" customHeight="1">
      <c r="B222" s="22"/>
      <c r="C222" s="17"/>
      <c r="D222" s="53"/>
      <c r="E222" s="56"/>
      <c r="F222" s="53">
        <v>106.7</v>
      </c>
      <c r="G222" s="52"/>
      <c r="H222" s="53" t="e">
        <f t="shared" si="60"/>
        <v>#DIV/0!</v>
      </c>
      <c r="I222" s="52"/>
      <c r="J222" s="52"/>
      <c r="K222" s="53" t="e">
        <f t="shared" si="61"/>
        <v>#DIV/0!</v>
      </c>
      <c r="L222" s="54"/>
      <c r="M222" s="52"/>
      <c r="N222" s="53" t="e">
        <f t="shared" si="62"/>
        <v>#DIV/0!</v>
      </c>
      <c r="O222" s="52"/>
      <c r="P222" s="52"/>
      <c r="Q222" s="53" t="e">
        <f t="shared" si="63"/>
        <v>#DIV/0!</v>
      </c>
      <c r="R222" s="52"/>
    </row>
    <row r="223" spans="2:18" s="15" customFormat="1" ht="33" hidden="1" customHeight="1">
      <c r="B223" s="22"/>
      <c r="C223" s="17"/>
      <c r="D223" s="53"/>
      <c r="E223" s="56"/>
      <c r="F223" s="53">
        <v>106.7</v>
      </c>
      <c r="G223" s="52"/>
      <c r="H223" s="53" t="e">
        <f t="shared" si="60"/>
        <v>#DIV/0!</v>
      </c>
      <c r="I223" s="52"/>
      <c r="J223" s="52"/>
      <c r="K223" s="53" t="e">
        <f t="shared" si="61"/>
        <v>#DIV/0!</v>
      </c>
      <c r="L223" s="54"/>
      <c r="M223" s="52"/>
      <c r="N223" s="53" t="e">
        <f t="shared" si="62"/>
        <v>#DIV/0!</v>
      </c>
      <c r="O223" s="52"/>
      <c r="P223" s="52"/>
      <c r="Q223" s="53" t="e">
        <f t="shared" si="63"/>
        <v>#DIV/0!</v>
      </c>
      <c r="R223" s="52"/>
    </row>
    <row r="224" spans="2:18" s="15" customFormat="1" ht="33" hidden="1" customHeight="1">
      <c r="B224" s="22"/>
      <c r="C224" s="17"/>
      <c r="D224" s="53"/>
      <c r="E224" s="56"/>
      <c r="F224" s="53">
        <v>106.7</v>
      </c>
      <c r="G224" s="52"/>
      <c r="H224" s="53" t="e">
        <f t="shared" si="60"/>
        <v>#DIV/0!</v>
      </c>
      <c r="I224" s="52"/>
      <c r="J224" s="52"/>
      <c r="K224" s="53" t="e">
        <f t="shared" si="61"/>
        <v>#DIV/0!</v>
      </c>
      <c r="L224" s="54"/>
      <c r="M224" s="52"/>
      <c r="N224" s="53" t="e">
        <f t="shared" si="62"/>
        <v>#DIV/0!</v>
      </c>
      <c r="O224" s="52"/>
      <c r="P224" s="52"/>
      <c r="Q224" s="53" t="e">
        <f t="shared" si="63"/>
        <v>#DIV/0!</v>
      </c>
      <c r="R224" s="52"/>
    </row>
    <row r="225" spans="2:18" s="15" customFormat="1" ht="33" customHeight="1">
      <c r="B225" s="22" t="s">
        <v>92</v>
      </c>
      <c r="C225" s="17" t="s">
        <v>23</v>
      </c>
      <c r="D225" s="53"/>
      <c r="E225" s="56"/>
      <c r="F225" s="53">
        <v>106.7</v>
      </c>
      <c r="G225" s="52"/>
      <c r="H225" s="53" t="e">
        <f t="shared" si="60"/>
        <v>#DIV/0!</v>
      </c>
      <c r="I225" s="52"/>
      <c r="J225" s="52"/>
      <c r="K225" s="53" t="e">
        <f t="shared" si="61"/>
        <v>#DIV/0!</v>
      </c>
      <c r="L225" s="54"/>
      <c r="M225" s="52"/>
      <c r="N225" s="53" t="e">
        <f t="shared" si="62"/>
        <v>#DIV/0!</v>
      </c>
      <c r="O225" s="52"/>
      <c r="P225" s="52"/>
      <c r="Q225" s="53" t="e">
        <f t="shared" si="63"/>
        <v>#DIV/0!</v>
      </c>
      <c r="R225" s="52"/>
    </row>
    <row r="226" spans="2:18" ht="115.5" customHeight="1">
      <c r="B226" s="30" t="s">
        <v>93</v>
      </c>
      <c r="C226" s="32" t="s">
        <v>94</v>
      </c>
      <c r="D226" s="50">
        <f>D227+D228+D229+D230</f>
        <v>299</v>
      </c>
      <c r="E226" s="50"/>
      <c r="F226" s="50">
        <v>106.7</v>
      </c>
      <c r="G226" s="50">
        <f>G227+G228+G229+G230</f>
        <v>126</v>
      </c>
      <c r="H226" s="50">
        <f t="shared" si="60"/>
        <v>40.676127632649376</v>
      </c>
      <c r="I226" s="50">
        <v>103.6</v>
      </c>
      <c r="J226" s="6">
        <f>J227+J228+J229+J230</f>
        <v>132</v>
      </c>
      <c r="K226" s="50">
        <f t="shared" si="61"/>
        <v>100.63583550615252</v>
      </c>
      <c r="L226" s="50">
        <v>104.1</v>
      </c>
      <c r="M226" s="6">
        <f>M227+M228+M229+M230</f>
        <v>137</v>
      </c>
      <c r="N226" s="50">
        <f t="shared" si="62"/>
        <v>100.08474328628618</v>
      </c>
      <c r="O226" s="50">
        <v>103.7</v>
      </c>
      <c r="P226" s="6">
        <f>P227+P228+P229+P230</f>
        <v>143</v>
      </c>
      <c r="Q226" s="50">
        <f t="shared" si="63"/>
        <v>100.65531537492345</v>
      </c>
      <c r="R226" s="50">
        <v>103.7</v>
      </c>
    </row>
    <row r="227" spans="2:18" s="45" customFormat="1" ht="33.75" customHeight="1">
      <c r="B227" s="47"/>
      <c r="C227" s="85" t="s">
        <v>172</v>
      </c>
      <c r="D227" s="72">
        <v>299</v>
      </c>
      <c r="E227" s="77"/>
      <c r="F227" s="77">
        <v>104.6</v>
      </c>
      <c r="G227" s="72">
        <v>126</v>
      </c>
      <c r="H227" s="53">
        <f t="shared" si="60"/>
        <v>40.676127632649376</v>
      </c>
      <c r="I227" s="50">
        <v>103.6</v>
      </c>
      <c r="J227" s="53">
        <v>132</v>
      </c>
      <c r="K227" s="53">
        <f t="shared" si="61"/>
        <v>100.63583550615252</v>
      </c>
      <c r="L227" s="50">
        <v>104.1</v>
      </c>
      <c r="M227" s="53">
        <v>137</v>
      </c>
      <c r="N227" s="53">
        <f t="shared" si="62"/>
        <v>100.08474328628618</v>
      </c>
      <c r="O227" s="50">
        <v>103.7</v>
      </c>
      <c r="P227" s="53">
        <v>143</v>
      </c>
      <c r="Q227" s="53">
        <f t="shared" si="63"/>
        <v>100.65531537492345</v>
      </c>
      <c r="R227" s="50">
        <v>103.7</v>
      </c>
    </row>
    <row r="228" spans="2:18" s="45" customFormat="1" ht="33.75" hidden="1" customHeight="1">
      <c r="B228" s="47"/>
      <c r="C228" s="48"/>
      <c r="D228" s="38"/>
      <c r="E228" s="38"/>
      <c r="F228" s="38">
        <v>106.7</v>
      </c>
      <c r="G228" s="38"/>
      <c r="H228" s="53" t="e">
        <f t="shared" si="60"/>
        <v>#DIV/0!</v>
      </c>
      <c r="I228" s="52"/>
      <c r="J228" s="53"/>
      <c r="K228" s="53" t="e">
        <f t="shared" si="61"/>
        <v>#DIV/0!</v>
      </c>
      <c r="L228" s="54"/>
      <c r="M228" s="53"/>
      <c r="N228" s="53" t="e">
        <f t="shared" si="62"/>
        <v>#DIV/0!</v>
      </c>
      <c r="O228" s="52"/>
      <c r="P228" s="53"/>
      <c r="Q228" s="53" t="e">
        <f t="shared" si="63"/>
        <v>#DIV/0!</v>
      </c>
      <c r="R228" s="52"/>
    </row>
    <row r="229" spans="2:18" s="45" customFormat="1" ht="33.75" hidden="1" customHeight="1">
      <c r="B229" s="47"/>
      <c r="C229" s="48"/>
      <c r="D229" s="38"/>
      <c r="E229" s="38"/>
      <c r="F229" s="38">
        <v>106.7</v>
      </c>
      <c r="G229" s="38"/>
      <c r="H229" s="53" t="e">
        <f t="shared" si="60"/>
        <v>#DIV/0!</v>
      </c>
      <c r="I229" s="52"/>
      <c r="J229" s="53"/>
      <c r="K229" s="53" t="e">
        <f t="shared" si="61"/>
        <v>#DIV/0!</v>
      </c>
      <c r="L229" s="54"/>
      <c r="M229" s="53"/>
      <c r="N229" s="53" t="e">
        <f t="shared" si="62"/>
        <v>#DIV/0!</v>
      </c>
      <c r="O229" s="52"/>
      <c r="P229" s="53"/>
      <c r="Q229" s="53" t="e">
        <f t="shared" si="63"/>
        <v>#DIV/0!</v>
      </c>
      <c r="R229" s="52"/>
    </row>
    <row r="230" spans="2:18" s="15" customFormat="1" ht="27.75" hidden="1" customHeight="1">
      <c r="B230" s="22"/>
      <c r="C230" s="33"/>
      <c r="D230" s="53"/>
      <c r="E230" s="56"/>
      <c r="F230" s="38">
        <v>106.7</v>
      </c>
      <c r="G230" s="52"/>
      <c r="H230" s="53" t="e">
        <f t="shared" si="60"/>
        <v>#DIV/0!</v>
      </c>
      <c r="I230" s="52"/>
      <c r="J230" s="52"/>
      <c r="K230" s="53" t="e">
        <f t="shared" si="61"/>
        <v>#DIV/0!</v>
      </c>
      <c r="L230" s="54"/>
      <c r="M230" s="52"/>
      <c r="N230" s="53" t="e">
        <f t="shared" si="62"/>
        <v>#DIV/0!</v>
      </c>
      <c r="O230" s="52"/>
      <c r="P230" s="52"/>
      <c r="Q230" s="53" t="e">
        <f t="shared" si="63"/>
        <v>#DIV/0!</v>
      </c>
      <c r="R230" s="52"/>
    </row>
    <row r="231" spans="2:18" s="15" customFormat="1" ht="27.75" customHeight="1">
      <c r="B231" s="22" t="s">
        <v>95</v>
      </c>
      <c r="C231" s="17" t="s">
        <v>23</v>
      </c>
      <c r="D231" s="53"/>
      <c r="E231" s="56"/>
      <c r="F231" s="38">
        <v>106.7</v>
      </c>
      <c r="G231" s="52"/>
      <c r="H231" s="53" t="e">
        <f t="shared" si="60"/>
        <v>#DIV/0!</v>
      </c>
      <c r="I231" s="52"/>
      <c r="J231" s="52"/>
      <c r="K231" s="53" t="e">
        <f t="shared" si="61"/>
        <v>#DIV/0!</v>
      </c>
      <c r="L231" s="54"/>
      <c r="M231" s="52"/>
      <c r="N231" s="53" t="e">
        <f t="shared" si="62"/>
        <v>#DIV/0!</v>
      </c>
      <c r="O231" s="52"/>
      <c r="P231" s="52"/>
      <c r="Q231" s="53" t="e">
        <f t="shared" si="63"/>
        <v>#DIV/0!</v>
      </c>
      <c r="R231" s="52"/>
    </row>
    <row r="232" spans="2:18" ht="18.75" customHeight="1">
      <c r="B232" s="118" t="s">
        <v>1</v>
      </c>
      <c r="C232" s="12" t="s">
        <v>2</v>
      </c>
      <c r="D232" s="51"/>
      <c r="E232" s="9"/>
      <c r="F232" s="38">
        <v>106.7</v>
      </c>
      <c r="G232" s="61"/>
      <c r="H232" s="53" t="e">
        <f t="shared" si="60"/>
        <v>#DIV/0!</v>
      </c>
      <c r="I232" s="52"/>
      <c r="J232" s="52"/>
      <c r="K232" s="53" t="e">
        <f t="shared" si="61"/>
        <v>#DIV/0!</v>
      </c>
      <c r="L232" s="54"/>
      <c r="M232" s="52"/>
      <c r="N232" s="53" t="e">
        <f t="shared" si="62"/>
        <v>#DIV/0!</v>
      </c>
      <c r="O232" s="52"/>
      <c r="P232" s="52"/>
      <c r="Q232" s="53" t="e">
        <f t="shared" si="63"/>
        <v>#DIV/0!</v>
      </c>
      <c r="R232" s="52"/>
    </row>
    <row r="233" spans="2:18" ht="58.5" customHeight="1">
      <c r="B233" s="118"/>
      <c r="C233" s="18" t="s">
        <v>28</v>
      </c>
      <c r="D233" s="51">
        <f>D234+D235+D237+D238+D239</f>
        <v>113059</v>
      </c>
      <c r="E233" s="51">
        <v>132.9</v>
      </c>
      <c r="F233" s="52">
        <v>106.7</v>
      </c>
      <c r="G233" s="51">
        <f t="shared" ref="G233" si="70">G234+G235+G237+G238+G239</f>
        <v>130868</v>
      </c>
      <c r="H233" s="53">
        <f t="shared" si="60"/>
        <v>111.72968389996669</v>
      </c>
      <c r="I233" s="50">
        <v>103.6</v>
      </c>
      <c r="J233" s="53">
        <f t="shared" ref="J233:P233" si="71">J234+J235+J237+J238+J239</f>
        <v>136233</v>
      </c>
      <c r="K233" s="53">
        <f t="shared" si="61"/>
        <v>99.99956838837717</v>
      </c>
      <c r="L233" s="50">
        <v>104.1</v>
      </c>
      <c r="M233" s="53">
        <f t="shared" si="71"/>
        <v>141273.60000000001</v>
      </c>
      <c r="N233" s="53">
        <f t="shared" si="62"/>
        <v>99.999985135229181</v>
      </c>
      <c r="O233" s="50">
        <v>103.7</v>
      </c>
      <c r="P233" s="53">
        <f t="shared" si="71"/>
        <v>146500.70000000001</v>
      </c>
      <c r="Q233" s="53">
        <f t="shared" si="63"/>
        <v>99.999984163900706</v>
      </c>
      <c r="R233" s="50">
        <v>103.7</v>
      </c>
    </row>
    <row r="234" spans="2:18" ht="20.25" customHeight="1">
      <c r="B234" s="118"/>
      <c r="C234" s="87" t="s">
        <v>173</v>
      </c>
      <c r="D234" s="65">
        <v>113059</v>
      </c>
      <c r="E234" s="86">
        <v>132.9</v>
      </c>
      <c r="F234" s="52">
        <v>106.7</v>
      </c>
      <c r="G234" s="65">
        <v>130868</v>
      </c>
      <c r="H234" s="53">
        <f t="shared" si="60"/>
        <v>111.72968389996669</v>
      </c>
      <c r="I234" s="50">
        <v>103.6</v>
      </c>
      <c r="J234" s="52">
        <v>136233</v>
      </c>
      <c r="K234" s="53">
        <f t="shared" si="61"/>
        <v>99.99956838837717</v>
      </c>
      <c r="L234" s="50">
        <v>104.1</v>
      </c>
      <c r="M234" s="52">
        <v>141273.60000000001</v>
      </c>
      <c r="N234" s="53">
        <f t="shared" si="62"/>
        <v>99.999985135229181</v>
      </c>
      <c r="O234" s="50">
        <v>103.7</v>
      </c>
      <c r="P234" s="52">
        <v>146500.70000000001</v>
      </c>
      <c r="Q234" s="53">
        <f t="shared" si="63"/>
        <v>99.999984163900706</v>
      </c>
      <c r="R234" s="50">
        <v>103.7</v>
      </c>
    </row>
    <row r="235" spans="2:18" ht="21" hidden="1" customHeight="1">
      <c r="B235" s="118"/>
      <c r="C235" s="18"/>
      <c r="D235" s="51"/>
      <c r="E235" s="9"/>
      <c r="F235" s="52">
        <v>106.7</v>
      </c>
      <c r="G235" s="61"/>
      <c r="H235" s="53" t="e">
        <f t="shared" si="60"/>
        <v>#DIV/0!</v>
      </c>
      <c r="I235" s="52"/>
      <c r="J235" s="52"/>
      <c r="K235" s="53" t="e">
        <f t="shared" si="61"/>
        <v>#DIV/0!</v>
      </c>
      <c r="L235" s="54"/>
      <c r="M235" s="52"/>
      <c r="N235" s="53" t="e">
        <f t="shared" si="62"/>
        <v>#DIV/0!</v>
      </c>
      <c r="O235" s="52"/>
      <c r="P235" s="52"/>
      <c r="Q235" s="53" t="e">
        <f t="shared" si="63"/>
        <v>#DIV/0!</v>
      </c>
      <c r="R235" s="52"/>
    </row>
    <row r="236" spans="2:18" ht="58.5" hidden="1" customHeight="1">
      <c r="B236" s="118"/>
      <c r="C236" s="18"/>
      <c r="D236" s="51"/>
      <c r="E236" s="9"/>
      <c r="F236" s="52">
        <v>104.6</v>
      </c>
      <c r="G236" s="61"/>
      <c r="H236" s="53" t="e">
        <f t="shared" si="60"/>
        <v>#DIV/0!</v>
      </c>
      <c r="I236" s="52"/>
      <c r="J236" s="52"/>
      <c r="K236" s="53" t="e">
        <f t="shared" si="61"/>
        <v>#DIV/0!</v>
      </c>
      <c r="L236" s="54"/>
      <c r="M236" s="52"/>
      <c r="N236" s="53" t="e">
        <f t="shared" si="62"/>
        <v>#DIV/0!</v>
      </c>
      <c r="O236" s="52"/>
      <c r="P236" s="52"/>
      <c r="Q236" s="53" t="e">
        <f t="shared" si="63"/>
        <v>#DIV/0!</v>
      </c>
      <c r="R236" s="52"/>
    </row>
    <row r="237" spans="2:18" ht="19.5" hidden="1" customHeight="1">
      <c r="B237" s="118"/>
      <c r="C237" s="18"/>
      <c r="D237" s="51"/>
      <c r="E237" s="9"/>
      <c r="F237" s="52">
        <v>106.7</v>
      </c>
      <c r="G237" s="61"/>
      <c r="H237" s="53" t="e">
        <f t="shared" si="60"/>
        <v>#DIV/0!</v>
      </c>
      <c r="I237" s="52"/>
      <c r="J237" s="52"/>
      <c r="K237" s="53" t="e">
        <f t="shared" si="61"/>
        <v>#DIV/0!</v>
      </c>
      <c r="L237" s="54"/>
      <c r="M237" s="52"/>
      <c r="N237" s="53" t="e">
        <f t="shared" si="62"/>
        <v>#DIV/0!</v>
      </c>
      <c r="O237" s="52"/>
      <c r="P237" s="52"/>
      <c r="Q237" s="53" t="e">
        <f t="shared" si="63"/>
        <v>#DIV/0!</v>
      </c>
      <c r="R237" s="52"/>
    </row>
    <row r="238" spans="2:18" ht="19.5" hidden="1" customHeight="1">
      <c r="B238" s="118"/>
      <c r="C238" s="18"/>
      <c r="D238" s="51"/>
      <c r="E238" s="9"/>
      <c r="F238" s="52">
        <v>106.7</v>
      </c>
      <c r="G238" s="61"/>
      <c r="H238" s="53" t="e">
        <f t="shared" si="60"/>
        <v>#DIV/0!</v>
      </c>
      <c r="I238" s="52"/>
      <c r="J238" s="52"/>
      <c r="K238" s="53" t="e">
        <f t="shared" si="61"/>
        <v>#DIV/0!</v>
      </c>
      <c r="L238" s="54"/>
      <c r="M238" s="52"/>
      <c r="N238" s="53" t="e">
        <f t="shared" si="62"/>
        <v>#DIV/0!</v>
      </c>
      <c r="O238" s="52"/>
      <c r="P238" s="52"/>
      <c r="Q238" s="53" t="e">
        <f t="shared" si="63"/>
        <v>#DIV/0!</v>
      </c>
      <c r="R238" s="52"/>
    </row>
    <row r="239" spans="2:18" ht="23.25" hidden="1" customHeight="1">
      <c r="B239" s="118"/>
      <c r="C239" s="18" t="s">
        <v>3</v>
      </c>
      <c r="D239" s="51"/>
      <c r="E239" s="9"/>
      <c r="F239" s="52">
        <v>106.7</v>
      </c>
      <c r="G239" s="61"/>
      <c r="H239" s="53" t="e">
        <f t="shared" si="60"/>
        <v>#DIV/0!</v>
      </c>
      <c r="I239" s="52"/>
      <c r="J239" s="52"/>
      <c r="K239" s="53" t="e">
        <f t="shared" si="61"/>
        <v>#DIV/0!</v>
      </c>
      <c r="L239" s="54"/>
      <c r="M239" s="52"/>
      <c r="N239" s="53" t="e">
        <f t="shared" si="62"/>
        <v>#DIV/0!</v>
      </c>
      <c r="O239" s="52"/>
      <c r="P239" s="52"/>
      <c r="Q239" s="53" t="e">
        <f t="shared" si="63"/>
        <v>#DIV/0!</v>
      </c>
      <c r="R239" s="52"/>
    </row>
    <row r="240" spans="2:18">
      <c r="B240" s="34"/>
    </row>
    <row r="241" spans="2:2">
      <c r="B241" s="34"/>
    </row>
    <row r="242" spans="2:2">
      <c r="B242" s="34"/>
    </row>
    <row r="243" spans="2:2">
      <c r="B243" s="34"/>
    </row>
    <row r="244" spans="2:2">
      <c r="B244" s="34"/>
    </row>
    <row r="245" spans="2:2">
      <c r="B245" s="34"/>
    </row>
    <row r="246" spans="2:2">
      <c r="B246" s="34"/>
    </row>
    <row r="247" spans="2:2">
      <c r="B247" s="34"/>
    </row>
    <row r="248" spans="2:2">
      <c r="B248" s="34"/>
    </row>
    <row r="249" spans="2:2">
      <c r="B249" s="34"/>
    </row>
    <row r="250" spans="2:2">
      <c r="B250" s="34"/>
    </row>
    <row r="251" spans="2:2">
      <c r="B251" s="34"/>
    </row>
    <row r="252" spans="2:2">
      <c r="B252" s="34"/>
    </row>
    <row r="253" spans="2:2">
      <c r="B253" s="34"/>
    </row>
    <row r="254" spans="2:2">
      <c r="B254" s="34"/>
    </row>
    <row r="255" spans="2:2">
      <c r="B255" s="34"/>
    </row>
    <row r="256" spans="2:2">
      <c r="B256" s="34"/>
    </row>
    <row r="257" spans="2:2">
      <c r="B257" s="34"/>
    </row>
    <row r="258" spans="2:2">
      <c r="B258" s="34"/>
    </row>
    <row r="259" spans="2:2">
      <c r="B259" s="34"/>
    </row>
    <row r="260" spans="2:2">
      <c r="B260" s="34"/>
    </row>
    <row r="261" spans="2:2">
      <c r="B261" s="34"/>
    </row>
    <row r="262" spans="2:2">
      <c r="B262" s="34"/>
    </row>
    <row r="263" spans="2:2">
      <c r="B263" s="34"/>
    </row>
    <row r="264" spans="2:2">
      <c r="B264" s="34"/>
    </row>
    <row r="265" spans="2:2">
      <c r="B265" s="34"/>
    </row>
    <row r="266" spans="2:2">
      <c r="B266" s="34"/>
    </row>
    <row r="267" spans="2:2">
      <c r="B267" s="34"/>
    </row>
    <row r="268" spans="2:2">
      <c r="B268" s="34"/>
    </row>
    <row r="269" spans="2:2">
      <c r="B269" s="34"/>
    </row>
    <row r="270" spans="2:2">
      <c r="B270" s="34"/>
    </row>
    <row r="271" spans="2:2">
      <c r="B271" s="34"/>
    </row>
    <row r="272" spans="2:2">
      <c r="B272" s="34"/>
    </row>
    <row r="273" spans="2:2">
      <c r="B273" s="34"/>
    </row>
    <row r="274" spans="2:2">
      <c r="B274" s="34"/>
    </row>
    <row r="275" spans="2:2">
      <c r="B275" s="34"/>
    </row>
    <row r="276" spans="2:2">
      <c r="B276" s="34"/>
    </row>
    <row r="277" spans="2:2">
      <c r="B277" s="34"/>
    </row>
    <row r="278" spans="2:2">
      <c r="B278" s="34"/>
    </row>
    <row r="279" spans="2:2">
      <c r="B279" s="34"/>
    </row>
    <row r="280" spans="2:2">
      <c r="B280" s="34"/>
    </row>
    <row r="281" spans="2:2">
      <c r="B281" s="34"/>
    </row>
    <row r="282" spans="2:2">
      <c r="B282" s="34"/>
    </row>
    <row r="283" spans="2:2">
      <c r="B283" s="34"/>
    </row>
    <row r="284" spans="2:2">
      <c r="B284" s="34"/>
    </row>
    <row r="285" spans="2:2">
      <c r="B285" s="34"/>
    </row>
    <row r="286" spans="2:2">
      <c r="B286" s="34"/>
    </row>
    <row r="287" spans="2:2">
      <c r="B287" s="34"/>
    </row>
    <row r="288" spans="2:2">
      <c r="B288" s="34"/>
    </row>
    <row r="289" spans="2:2">
      <c r="B289" s="34"/>
    </row>
    <row r="290" spans="2:2">
      <c r="B290" s="34"/>
    </row>
    <row r="291" spans="2:2">
      <c r="B291" s="34"/>
    </row>
    <row r="292" spans="2:2">
      <c r="B292" s="34"/>
    </row>
    <row r="293" spans="2:2">
      <c r="B293" s="34"/>
    </row>
    <row r="294" spans="2:2">
      <c r="B294" s="34"/>
    </row>
    <row r="295" spans="2:2">
      <c r="B295" s="34"/>
    </row>
    <row r="296" spans="2:2">
      <c r="B296" s="34"/>
    </row>
    <row r="297" spans="2:2">
      <c r="B297" s="34"/>
    </row>
    <row r="298" spans="2:2">
      <c r="B298" s="34"/>
    </row>
    <row r="299" spans="2:2">
      <c r="B299" s="34"/>
    </row>
    <row r="300" spans="2:2">
      <c r="B300" s="34"/>
    </row>
    <row r="301" spans="2:2">
      <c r="B301" s="34"/>
    </row>
    <row r="302" spans="2:2">
      <c r="B302" s="34"/>
    </row>
    <row r="303" spans="2:2">
      <c r="B303" s="34"/>
    </row>
    <row r="304" spans="2:2">
      <c r="B304" s="34"/>
    </row>
    <row r="305" spans="2:2">
      <c r="B305" s="34"/>
    </row>
    <row r="306" spans="2:2">
      <c r="B306" s="34"/>
    </row>
    <row r="307" spans="2:2">
      <c r="B307" s="34"/>
    </row>
    <row r="308" spans="2:2">
      <c r="B308" s="34"/>
    </row>
    <row r="309" spans="2:2">
      <c r="B309" s="34"/>
    </row>
    <row r="310" spans="2:2">
      <c r="B310" s="34"/>
    </row>
    <row r="311" spans="2:2">
      <c r="B311" s="34"/>
    </row>
    <row r="312" spans="2:2">
      <c r="B312" s="34"/>
    </row>
    <row r="313" spans="2:2">
      <c r="B313" s="34"/>
    </row>
    <row r="314" spans="2:2">
      <c r="B314" s="34"/>
    </row>
    <row r="315" spans="2:2">
      <c r="B315" s="34"/>
    </row>
    <row r="316" spans="2:2">
      <c r="B316" s="34"/>
    </row>
    <row r="317" spans="2:2">
      <c r="B317" s="34"/>
    </row>
    <row r="318" spans="2:2">
      <c r="B318" s="34"/>
    </row>
    <row r="319" spans="2:2">
      <c r="B319" s="34"/>
    </row>
    <row r="320" spans="2:2">
      <c r="B320" s="34"/>
    </row>
    <row r="321" spans="2:2">
      <c r="B321" s="34"/>
    </row>
    <row r="322" spans="2:2">
      <c r="B322" s="34"/>
    </row>
    <row r="323" spans="2:2">
      <c r="B323" s="34"/>
    </row>
    <row r="324" spans="2:2">
      <c r="B324" s="34"/>
    </row>
    <row r="325" spans="2:2">
      <c r="B325" s="34"/>
    </row>
    <row r="326" spans="2:2">
      <c r="B326" s="34"/>
    </row>
    <row r="327" spans="2:2">
      <c r="B327" s="34"/>
    </row>
    <row r="328" spans="2:2">
      <c r="B328" s="34"/>
    </row>
    <row r="329" spans="2:2">
      <c r="B329" s="34"/>
    </row>
    <row r="330" spans="2:2">
      <c r="B330" s="34"/>
    </row>
    <row r="331" spans="2:2">
      <c r="B331" s="34"/>
    </row>
    <row r="332" spans="2:2">
      <c r="B332" s="34"/>
    </row>
    <row r="333" spans="2:2">
      <c r="B333" s="34"/>
    </row>
    <row r="334" spans="2:2">
      <c r="B334" s="34"/>
    </row>
    <row r="335" spans="2:2">
      <c r="B335" s="34"/>
    </row>
    <row r="336" spans="2:2">
      <c r="B336" s="34"/>
    </row>
    <row r="337" spans="2:2">
      <c r="B337" s="34"/>
    </row>
    <row r="338" spans="2:2">
      <c r="B338" s="34"/>
    </row>
    <row r="339" spans="2:2">
      <c r="B339" s="34"/>
    </row>
    <row r="340" spans="2:2">
      <c r="B340" s="34"/>
    </row>
    <row r="341" spans="2:2">
      <c r="B341" s="34"/>
    </row>
    <row r="342" spans="2:2">
      <c r="B342" s="34"/>
    </row>
    <row r="343" spans="2:2">
      <c r="B343" s="34"/>
    </row>
    <row r="344" spans="2:2">
      <c r="B344" s="34"/>
    </row>
    <row r="345" spans="2:2">
      <c r="B345" s="34"/>
    </row>
    <row r="346" spans="2:2">
      <c r="B346" s="34"/>
    </row>
    <row r="347" spans="2:2">
      <c r="B347" s="34"/>
    </row>
  </sheetData>
  <mergeCells count="12">
    <mergeCell ref="A1:F2"/>
    <mergeCell ref="B232:B239"/>
    <mergeCell ref="C3:Q3"/>
    <mergeCell ref="C4:Q4"/>
    <mergeCell ref="C8:C10"/>
    <mergeCell ref="B8:B10"/>
    <mergeCell ref="C5:Q5"/>
    <mergeCell ref="D8:F8"/>
    <mergeCell ref="G8:I8"/>
    <mergeCell ref="J8:L8"/>
    <mergeCell ref="M8:O8"/>
    <mergeCell ref="P8:R8"/>
  </mergeCells>
  <pageMargins left="0.39370078740157483" right="0.39370078740157483" top="0.3937007874015748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БАЗОВЫЙ</vt:lpstr>
      <vt:lpstr>ЦЕЛЕВОЙ</vt:lpstr>
      <vt:lpstr>КОНСЕРВАТИВНЫЙ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Bugorskaia_IN</cp:lastModifiedBy>
  <cp:lastPrinted>2020-07-09T05:23:21Z</cp:lastPrinted>
  <dcterms:created xsi:type="dcterms:W3CDTF">2017-05-10T08:58:33Z</dcterms:created>
  <dcterms:modified xsi:type="dcterms:W3CDTF">2020-07-17T06:15:47Z</dcterms:modified>
</cp:coreProperties>
</file>