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45" windowWidth="15480" windowHeight="89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Лист1!$5:$7</definedName>
  </definedNames>
  <calcPr calcId="125725" fullCalcOnLoad="1"/>
</workbook>
</file>

<file path=xl/calcChain.xml><?xml version="1.0" encoding="utf-8"?>
<calcChain xmlns="http://schemas.openxmlformats.org/spreadsheetml/2006/main">
  <c r="T11" i="1"/>
  <c r="U10"/>
  <c r="T8"/>
  <c r="T9"/>
  <c r="T13"/>
  <c r="U15"/>
  <c r="I15"/>
  <c r="J15"/>
  <c r="J13"/>
  <c r="J11"/>
  <c r="J8"/>
  <c r="K15"/>
  <c r="K13"/>
  <c r="L15"/>
  <c r="M15"/>
  <c r="N15"/>
  <c r="N13"/>
  <c r="N11"/>
  <c r="O15"/>
  <c r="O13"/>
  <c r="P15"/>
  <c r="Q15"/>
  <c r="R15"/>
  <c r="R13"/>
  <c r="R11"/>
  <c r="S15"/>
  <c r="S13"/>
  <c r="T15"/>
  <c r="H15"/>
  <c r="H13"/>
  <c r="H11"/>
  <c r="J26"/>
  <c r="K26"/>
  <c r="L26"/>
  <c r="M26"/>
  <c r="N26"/>
  <c r="O26"/>
  <c r="P26"/>
  <c r="Q26"/>
  <c r="R26"/>
  <c r="S26"/>
  <c r="T26"/>
  <c r="I26"/>
  <c r="T46"/>
  <c r="T42"/>
  <c r="T38"/>
  <c r="T40"/>
  <c r="T35"/>
  <c r="T34"/>
  <c r="S35"/>
  <c r="S34"/>
  <c r="T30"/>
  <c r="U18"/>
  <c r="U19"/>
  <c r="U20"/>
  <c r="U21"/>
  <c r="U22"/>
  <c r="U23"/>
  <c r="U24"/>
  <c r="U25"/>
  <c r="U27"/>
  <c r="U28"/>
  <c r="U29"/>
  <c r="U31"/>
  <c r="U32"/>
  <c r="U36"/>
  <c r="U45"/>
  <c r="U47"/>
  <c r="U48"/>
  <c r="U17"/>
  <c r="U14"/>
  <c r="I13"/>
  <c r="L13"/>
  <c r="M13"/>
  <c r="M11"/>
  <c r="P13"/>
  <c r="Q13"/>
  <c r="Q11"/>
  <c r="Q8"/>
  <c r="O30"/>
  <c r="P30"/>
  <c r="Q30"/>
  <c r="R30"/>
  <c r="S30"/>
  <c r="H30"/>
  <c r="J30"/>
  <c r="N30"/>
  <c r="I35"/>
  <c r="U35"/>
  <c r="J35"/>
  <c r="J34"/>
  <c r="K35"/>
  <c r="K33"/>
  <c r="K30"/>
  <c r="L35"/>
  <c r="L33"/>
  <c r="L30"/>
  <c r="M34"/>
  <c r="N34"/>
  <c r="O34"/>
  <c r="Q34"/>
  <c r="R34"/>
  <c r="M33"/>
  <c r="M30"/>
  <c r="Q42"/>
  <c r="J33"/>
  <c r="L34"/>
  <c r="I38"/>
  <c r="L43"/>
  <c r="U43"/>
  <c r="M43"/>
  <c r="M42"/>
  <c r="N43"/>
  <c r="N42"/>
  <c r="O43"/>
  <c r="O42"/>
  <c r="O38"/>
  <c r="O9"/>
  <c r="P43"/>
  <c r="P42"/>
  <c r="P38"/>
  <c r="H35"/>
  <c r="H34"/>
  <c r="I40"/>
  <c r="I37"/>
  <c r="J40"/>
  <c r="J39"/>
  <c r="J10"/>
  <c r="K40"/>
  <c r="K37"/>
  <c r="L40"/>
  <c r="L39"/>
  <c r="O40"/>
  <c r="O39"/>
  <c r="O10"/>
  <c r="P40"/>
  <c r="P39"/>
  <c r="P10"/>
  <c r="Q40"/>
  <c r="Q37"/>
  <c r="I42"/>
  <c r="I39"/>
  <c r="J42"/>
  <c r="J38"/>
  <c r="J9"/>
  <c r="K42"/>
  <c r="I46"/>
  <c r="U46"/>
  <c r="J46"/>
  <c r="K46"/>
  <c r="L46"/>
  <c r="M46"/>
  <c r="N46"/>
  <c r="O46"/>
  <c r="P46"/>
  <c r="Q46"/>
  <c r="R46"/>
  <c r="S46"/>
  <c r="S44"/>
  <c r="S42"/>
  <c r="H46"/>
  <c r="H38"/>
  <c r="H42"/>
  <c r="H39"/>
  <c r="H10"/>
  <c r="H40"/>
  <c r="H37"/>
  <c r="H12"/>
  <c r="H9"/>
  <c r="L10"/>
  <c r="Q10"/>
  <c r="S10"/>
  <c r="K38"/>
  <c r="I9"/>
  <c r="J37"/>
  <c r="R44"/>
  <c r="U44"/>
  <c r="Q38"/>
  <c r="I10"/>
  <c r="M38"/>
  <c r="M9"/>
  <c r="M41"/>
  <c r="S41"/>
  <c r="S40"/>
  <c r="S37"/>
  <c r="S38"/>
  <c r="S9"/>
  <c r="N41"/>
  <c r="N40"/>
  <c r="N38"/>
  <c r="N9"/>
  <c r="H8"/>
  <c r="L11"/>
  <c r="R42"/>
  <c r="P37"/>
  <c r="K39"/>
  <c r="K10"/>
  <c r="Q9"/>
  <c r="O37"/>
  <c r="K9"/>
  <c r="L42"/>
  <c r="K34"/>
  <c r="I33"/>
  <c r="I34"/>
  <c r="U34"/>
  <c r="U26"/>
  <c r="S11"/>
  <c r="S8"/>
  <c r="O11"/>
  <c r="T37"/>
  <c r="K11"/>
  <c r="K8"/>
  <c r="P11"/>
  <c r="U33"/>
  <c r="I30"/>
  <c r="R39"/>
  <c r="R10"/>
  <c r="R41"/>
  <c r="R40"/>
  <c r="R37"/>
  <c r="R38"/>
  <c r="R9"/>
  <c r="U9"/>
  <c r="N39"/>
  <c r="N10"/>
  <c r="N37"/>
  <c r="N8"/>
  <c r="L38"/>
  <c r="L37"/>
  <c r="U41"/>
  <c r="M40"/>
  <c r="L8"/>
  <c r="O8"/>
  <c r="U42"/>
  <c r="P8"/>
  <c r="I11"/>
  <c r="U30"/>
  <c r="M39"/>
  <c r="U40"/>
  <c r="M37"/>
  <c r="M8"/>
  <c r="L9"/>
  <c r="U38"/>
  <c r="U37"/>
  <c r="M10"/>
  <c r="U39"/>
  <c r="I8"/>
  <c r="R8"/>
  <c r="U8"/>
  <c r="U11"/>
  <c r="U13"/>
</calcChain>
</file>

<file path=xl/sharedStrings.xml><?xml version="1.0" encoding="utf-8"?>
<sst xmlns="http://schemas.openxmlformats.org/spreadsheetml/2006/main" count="262" uniqueCount="117">
  <si>
    <t>Статус</t>
  </si>
  <si>
    <t>Код бюджетной классификации</t>
  </si>
  <si>
    <t>ГРБС</t>
  </si>
  <si>
    <t>Подпрограмма 1</t>
  </si>
  <si>
    <t>Подпрограмма 2</t>
  </si>
  <si>
    <t>всего</t>
  </si>
  <si>
    <t>2017 год</t>
  </si>
  <si>
    <t>Ответственный исполнитель, соисполнители, участники</t>
  </si>
  <si>
    <t xml:space="preserve">ответственный исполнитель </t>
  </si>
  <si>
    <t>Наименование муниципальной программы, подпрограммы муниципальной программы, основного мероприятия</t>
  </si>
  <si>
    <t>Администрация Черемисиновского района</t>
  </si>
  <si>
    <t>Муниципальная программа</t>
  </si>
  <si>
    <t>управления строительства, архитектуры, промышленности, ТЭК, ЖКХ, связи, транспорта и ГО ЧС Администрации Черемисиновского района</t>
  </si>
  <si>
    <t xml:space="preserve">2018 год </t>
  </si>
  <si>
    <t>2019 год</t>
  </si>
  <si>
    <t>МП</t>
  </si>
  <si>
    <t>пМП</t>
  </si>
  <si>
    <t>ОМ</t>
  </si>
  <si>
    <t>х</t>
  </si>
  <si>
    <t>001</t>
  </si>
  <si>
    <t>02</t>
  </si>
  <si>
    <t>01</t>
  </si>
  <si>
    <t>03</t>
  </si>
  <si>
    <t>04</t>
  </si>
  <si>
    <t xml:space="preserve">2020 год </t>
  </si>
  <si>
    <t xml:space="preserve">2021 год </t>
  </si>
  <si>
    <t xml:space="preserve">2022 год </t>
  </si>
  <si>
    <t xml:space="preserve">"Приложение №6                                                                                                                                                                                                                к муниципальной программе Черемисиновского района Курской области «Развитие транспортной системы, обеспечение перевозки пассажиров в Черемисиновском районе и безопасности дорожного движенияе»                            </t>
  </si>
  <si>
    <t>Ресурсное обеспечение муниципальной программы «Развитие транспортной системы, обеспечение перевозки пассажиров в Черемисиновском районе и безопасности дорожного движения» за счет средств бюджета района</t>
  </si>
  <si>
    <t>«Развитие транспортной системы, обеспечение перевозки пассажиров в Черемисиновском районе  и безопасности дорожного движения»</t>
  </si>
  <si>
    <t>Участник</t>
  </si>
  <si>
    <t>участник</t>
  </si>
  <si>
    <t xml:space="preserve">Управление образования Администрации Черемисиновского района </t>
  </si>
  <si>
    <t>09</t>
  </si>
  <si>
    <t>2014 год</t>
  </si>
  <si>
    <t>2015 год</t>
  </si>
  <si>
    <t>2016 год</t>
  </si>
  <si>
    <t>«Развитие сети автомобильных дорог Черемисиновского района Курской области»</t>
  </si>
  <si>
    <t>Капитальный ремонт, ремонт и содержание автомобильных дорог общего пользования местного значения</t>
  </si>
  <si>
    <t>Ремонт автомобильной дороги в д.Сельский Рогачик</t>
  </si>
  <si>
    <t>Ремонт автомобильных дорог общего пользования местного значения</t>
  </si>
  <si>
    <t>Текущий ремонт дорожного полотна в д.Мяснянкино Ниженского сельсовета Черемисиновского района Курской области</t>
  </si>
  <si>
    <t>Устройство разъездных площадок (4шт) и автопавильона (1шт) на автодороге «Ниженка-Мещеринка»</t>
  </si>
  <si>
    <t xml:space="preserve">Ремонт автомобильной дороги в с.Нижнеольховатое, изготовление ПСД </t>
  </si>
  <si>
    <t>Ремонт автомобильной дороги в с.Стаканово, изготовление ПСД</t>
  </si>
  <si>
    <t>Разработка нормативов финансовых затрат на капитальный ремонт, ремонт, содержание автомобильных дорог местного значения</t>
  </si>
  <si>
    <t>основное мероприятие 1.1</t>
  </si>
  <si>
    <t>1.1.1.</t>
  </si>
  <si>
    <t>1.1.2.</t>
  </si>
  <si>
    <t>в том числе</t>
  </si>
  <si>
    <t>1.1.3.</t>
  </si>
  <si>
    <r>
      <t xml:space="preserve">Содержание </t>
    </r>
    <r>
      <rPr>
        <sz val="10"/>
        <color indexed="8"/>
        <rFont val="Times New Roman"/>
        <family val="1"/>
        <charset val="204"/>
      </rPr>
      <t>автомобильных дорог общего пользования местного значения</t>
    </r>
  </si>
  <si>
    <r>
      <t xml:space="preserve">Установка дорожных знаков и оборудования на </t>
    </r>
    <r>
      <rPr>
        <sz val="10"/>
        <color indexed="8"/>
        <rFont val="Times New Roman"/>
        <family val="1"/>
        <charset val="204"/>
      </rPr>
      <t>автомобильных дорогах общего пользования местного значения</t>
    </r>
  </si>
  <si>
    <r>
      <t xml:space="preserve">Проведение экспертизы проекта </t>
    </r>
    <r>
      <rPr>
        <sz val="10"/>
        <color indexed="63"/>
        <rFont val="Times New Roman"/>
        <family val="1"/>
        <charset val="204"/>
      </rPr>
      <t>«</t>
    </r>
    <r>
      <rPr>
        <sz val="10"/>
        <color indexed="8"/>
        <rFont val="Times New Roman"/>
        <family val="1"/>
        <charset val="204"/>
      </rPr>
      <t>Автомобильная дорога по с.Петрово-Хутарь к объекту торговли Петровского сельсовета Черемисиновского района»</t>
    </r>
  </si>
  <si>
    <t>1.1.4.</t>
  </si>
  <si>
    <t>1.1.5.</t>
  </si>
  <si>
    <t>1.1.6.</t>
  </si>
  <si>
    <t>основное мероприятие 1.2</t>
  </si>
  <si>
    <t>Проектирование и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</si>
  <si>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Проектирование объекта «Автомобильная дорога «Курск-Касторное- Новые Савины – д.Безобразово»  в Черемисиновском районе Курской области»</t>
  </si>
  <si>
    <t>Строительство объекта «Автомобильная дорога «Курск-Касторное- Новые Савины – д.Безобразово»  в Черемисиновском районе Курской области»</t>
  </si>
  <si>
    <t>1.2.1.</t>
  </si>
  <si>
    <t>1.2.2.</t>
  </si>
  <si>
    <t>основное мероприятие 1.3</t>
  </si>
  <si>
    <t xml:space="preserve">Проектирование и строительство (реконструкция)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
сельскохозяйственной продукции, проведение экспертизы проекта
</t>
  </si>
  <si>
    <t>основное мероприятие 1.4</t>
  </si>
  <si>
    <t>Проектирование и строительство автомобильных дорог общего пользования местного значения</t>
  </si>
  <si>
    <t>Автомобильная дорога по д.Сельский Рогачик Покровского сельсовета Черемисиновского района Курской области, изготовление ПСД</t>
  </si>
  <si>
    <t>1.4.1.</t>
  </si>
  <si>
    <t>1.4.2.</t>
  </si>
  <si>
    <t>1.4.3.</t>
  </si>
  <si>
    <t>«Развитие пассажирских перевозок в Черемисиновском районе Курской области»</t>
  </si>
  <si>
    <t>основное мероприятие 2.1.</t>
  </si>
  <si>
    <t>Содействие повышению доступности  автомобильных перевозок населению Черемисиновского района</t>
  </si>
  <si>
    <t>Подпрограмма 3</t>
  </si>
  <si>
    <t>«Повышение безопасности дорожного движения в Черемисиновском районе Курской области»</t>
  </si>
  <si>
    <t>Всего:</t>
  </si>
  <si>
    <t>Ответственный исполнитель</t>
  </si>
  <si>
    <t>Администрация Черемисиновского  района</t>
  </si>
  <si>
    <t xml:space="preserve">Управление образования  </t>
  </si>
  <si>
    <t>Основное мероприятие 3.1.</t>
  </si>
  <si>
    <t xml:space="preserve">Повышение правового
сознания и предупреждение
опасного поведения
участников дорожного движения
</t>
  </si>
  <si>
    <t>Приобретение учебно-наглядных пособий и  оборудования для классов БДД в образовательных учреждениях района</t>
  </si>
  <si>
    <t>3.1.1</t>
  </si>
  <si>
    <t>Основное мероприятие 3.2.</t>
  </si>
  <si>
    <t>3.2.1</t>
  </si>
  <si>
    <t>3.2.2</t>
  </si>
  <si>
    <t xml:space="preserve">Основное мероприятие 
3.3
</t>
  </si>
  <si>
    <t xml:space="preserve">Обеспечение безопасности
дорожного движения на
автомобильных дорогах местного значения
</t>
  </si>
  <si>
    <t>Приобретение специального оборудования</t>
  </si>
  <si>
    <t xml:space="preserve">Повышение эффективности
работы служб, ликвидирующих
последствия дорожно-
транспортных происшествий
</t>
  </si>
  <si>
    <t>Подпрограмма 4</t>
  </si>
  <si>
    <t>Управление муниципальной программой и обеспечение условий реализации муниципальной программы</t>
  </si>
  <si>
    <t xml:space="preserve">Основное мероприятие 
4.1
</t>
  </si>
  <si>
    <t>Обеспечение деятельности и выполнение функций управления строительства, архитектуры, промышленности, ТЭК, ЖКХ, связи, транспорта и ГО ЧС Администрации Черемисиновского района Курской области</t>
  </si>
  <si>
    <t>Устройство разъездных площадок (2 шт) на автодороге «Черемисиново-Стаканово-Исаково-Удерево-Крюково» Черемисиновского района Курской области</t>
  </si>
  <si>
    <t>2398,2</t>
  </si>
  <si>
    <t>2059,54</t>
  </si>
  <si>
    <t>2360,929</t>
  </si>
  <si>
    <t>2489,71</t>
  </si>
  <si>
    <t>1885,382</t>
  </si>
  <si>
    <t>8260,23</t>
  </si>
  <si>
    <t>2604,72</t>
  </si>
  <si>
    <t>Разработка проектов и схем организации дорожного движения</t>
  </si>
  <si>
    <t>Автомобильная дорога общего пользования местного значения по населенному пункту д. Хмелевская от ул. Школьная д. 15 до ул. Набережная д. 43 Краснополянского сельсовета Черемисиновского района Курской области, изготовление ПСД</t>
  </si>
  <si>
    <t>Автомобильная дорога общего пользования местного значения по населенному пункту с. Толстый Колодезь от дома 42 до дома 112 Черемисиновского района Курской области, изготовление ПСД</t>
  </si>
  <si>
    <t xml:space="preserve">2023 год </t>
  </si>
  <si>
    <t xml:space="preserve">2024 год </t>
  </si>
  <si>
    <t xml:space="preserve">2025 год </t>
  </si>
  <si>
    <t>1567,08</t>
  </si>
  <si>
    <t xml:space="preserve">2026 год </t>
  </si>
  <si>
    <t>Всего 2014-2026 годы</t>
  </si>
  <si>
    <t>0</t>
  </si>
  <si>
    <t>4873,7</t>
  </si>
  <si>
    <t>5030,6</t>
  </si>
  <si>
    <t>5066,4</t>
  </si>
  <si>
    <t>Приложение №6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Черемисиновского района                                                                                                           Курской области                                                                                                                                                                                           от 17.11.2023 № 720</t>
  </si>
</sst>
</file>

<file path=xl/styles.xml><?xml version="1.0" encoding="utf-8"?>
<styleSheet xmlns="http://schemas.openxmlformats.org/spreadsheetml/2006/main">
  <numFmts count="2">
    <numFmt numFmtId="172" formatCode="0.000"/>
    <numFmt numFmtId="180" formatCode="0.0000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31313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2" fontId="1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72" fontId="1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72" fontId="0" fillId="0" borderId="0" xfId="0" applyNumberFormat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0" xfId="0" applyFont="1" applyAlignment="1">
      <alignment wrapText="1"/>
    </xf>
    <xf numFmtId="0" fontId="0" fillId="2" borderId="0" xfId="0" applyFill="1" applyAlignment="1"/>
    <xf numFmtId="0" fontId="0" fillId="0" borderId="0" xfId="0" applyBorder="1"/>
    <xf numFmtId="0" fontId="6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 applyBorder="1" applyAlignment="1"/>
    <xf numFmtId="172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172" fontId="4" fillId="0" borderId="1" xfId="0" applyNumberFormat="1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18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"/>
  <sheetViews>
    <sheetView tabSelected="1" zoomScale="89" zoomScaleNormal="89" workbookViewId="0">
      <selection activeCell="K1" sqref="K1:U1"/>
    </sheetView>
  </sheetViews>
  <sheetFormatPr defaultRowHeight="15"/>
  <cols>
    <col min="1" max="1" width="15.140625" customWidth="1"/>
    <col min="2" max="2" width="34.85546875" customWidth="1"/>
    <col min="3" max="3" width="16.85546875" customWidth="1"/>
    <col min="4" max="7" width="11.28515625" customWidth="1"/>
    <col min="8" max="8" width="11" customWidth="1"/>
    <col min="9" max="9" width="9.42578125" customWidth="1"/>
    <col min="10" max="10" width="10" customWidth="1"/>
    <col min="11" max="11" width="10.140625" customWidth="1"/>
    <col min="12" max="12" width="9.85546875" customWidth="1"/>
    <col min="13" max="13" width="9.5703125" customWidth="1"/>
    <col min="14" max="14" width="9.42578125" style="11" customWidth="1"/>
    <col min="15" max="15" width="9.5703125" customWidth="1"/>
    <col min="16" max="16" width="9.42578125" customWidth="1"/>
    <col min="17" max="17" width="9.140625" customWidth="1"/>
    <col min="18" max="19" width="8.7109375" customWidth="1"/>
    <col min="20" max="20" width="9.7109375" customWidth="1"/>
    <col min="21" max="21" width="10.7109375" customWidth="1"/>
    <col min="23" max="23" width="11.5703125" bestFit="1" customWidth="1"/>
    <col min="26" max="26" width="9.140625" customWidth="1"/>
  </cols>
  <sheetData>
    <row r="1" spans="1:23" ht="94.5" customHeight="1">
      <c r="A1" s="14"/>
      <c r="B1" s="14"/>
      <c r="C1" s="14"/>
      <c r="D1" s="14"/>
      <c r="E1" s="14"/>
      <c r="F1" s="14"/>
      <c r="G1" s="14"/>
      <c r="H1" s="14"/>
      <c r="I1" s="14"/>
      <c r="J1" s="14"/>
      <c r="K1" s="51" t="s">
        <v>116</v>
      </c>
      <c r="L1" s="51"/>
      <c r="M1" s="51"/>
      <c r="N1" s="51"/>
      <c r="O1" s="51"/>
      <c r="P1" s="51"/>
      <c r="Q1" s="51"/>
      <c r="R1" s="51"/>
      <c r="S1" s="51"/>
      <c r="T1" s="51"/>
      <c r="U1" s="51"/>
      <c r="V1" s="12"/>
    </row>
    <row r="2" spans="1:23" ht="88.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45" t="s">
        <v>27</v>
      </c>
      <c r="L2" s="45"/>
      <c r="M2" s="45"/>
      <c r="N2" s="45"/>
      <c r="O2" s="45"/>
      <c r="P2" s="45"/>
      <c r="Q2" s="45"/>
      <c r="R2" s="45"/>
      <c r="S2" s="45"/>
      <c r="T2" s="45"/>
      <c r="U2" s="45"/>
    </row>
    <row r="3" spans="1:23">
      <c r="A3" s="16"/>
      <c r="B3" s="17"/>
      <c r="C3" s="17"/>
      <c r="D3" s="17"/>
      <c r="E3" s="17"/>
      <c r="F3" s="17"/>
      <c r="G3" s="17"/>
      <c r="H3" s="17"/>
      <c r="I3" s="17"/>
      <c r="J3" s="17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3"/>
    </row>
    <row r="4" spans="1:23" ht="42.75" customHeight="1">
      <c r="A4" s="46" t="s">
        <v>28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3" ht="30.75" customHeight="1">
      <c r="A5" s="48" t="s">
        <v>0</v>
      </c>
      <c r="B5" s="48" t="s">
        <v>9</v>
      </c>
      <c r="C5" s="48" t="s">
        <v>7</v>
      </c>
      <c r="D5" s="47" t="s">
        <v>1</v>
      </c>
      <c r="E5" s="47"/>
      <c r="F5" s="47"/>
      <c r="G5" s="47"/>
      <c r="H5" s="26"/>
      <c r="I5" s="26"/>
      <c r="J5" s="26"/>
      <c r="K5" s="53"/>
      <c r="L5" s="53"/>
      <c r="M5" s="53"/>
      <c r="N5" s="53"/>
      <c r="O5" s="53"/>
      <c r="P5" s="53"/>
      <c r="Q5" s="53"/>
      <c r="R5" s="53"/>
      <c r="S5" s="53"/>
      <c r="T5" s="53"/>
      <c r="U5" s="54"/>
    </row>
    <row r="6" spans="1:23" ht="38.25" customHeight="1">
      <c r="A6" s="52"/>
      <c r="B6" s="52"/>
      <c r="C6" s="52"/>
      <c r="D6" s="25" t="s">
        <v>2</v>
      </c>
      <c r="E6" s="25" t="s">
        <v>15</v>
      </c>
      <c r="F6" s="25" t="s">
        <v>16</v>
      </c>
      <c r="G6" s="25" t="s">
        <v>17</v>
      </c>
      <c r="H6" s="25" t="s">
        <v>34</v>
      </c>
      <c r="I6" s="25" t="s">
        <v>35</v>
      </c>
      <c r="J6" s="25" t="s">
        <v>36</v>
      </c>
      <c r="K6" s="25" t="s">
        <v>6</v>
      </c>
      <c r="L6" s="25" t="s">
        <v>13</v>
      </c>
      <c r="M6" s="25" t="s">
        <v>14</v>
      </c>
      <c r="N6" s="10" t="s">
        <v>24</v>
      </c>
      <c r="O6" s="25" t="s">
        <v>25</v>
      </c>
      <c r="P6" s="25" t="s">
        <v>26</v>
      </c>
      <c r="Q6" s="41" t="s">
        <v>106</v>
      </c>
      <c r="R6" s="41" t="s">
        <v>107</v>
      </c>
      <c r="S6" s="41" t="s">
        <v>108</v>
      </c>
      <c r="T6" s="43" t="s">
        <v>110</v>
      </c>
      <c r="U6" s="43" t="s">
        <v>111</v>
      </c>
    </row>
    <row r="7" spans="1:23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/>
      <c r="I7" s="25"/>
      <c r="J7" s="25"/>
      <c r="K7" s="25">
        <v>8</v>
      </c>
      <c r="L7" s="25">
        <v>9</v>
      </c>
      <c r="M7" s="25">
        <v>10</v>
      </c>
      <c r="N7" s="25">
        <v>11</v>
      </c>
      <c r="O7" s="25">
        <v>12</v>
      </c>
      <c r="P7" s="25">
        <v>13</v>
      </c>
      <c r="Q7" s="25">
        <v>14</v>
      </c>
      <c r="R7" s="25">
        <v>15</v>
      </c>
      <c r="S7" s="25">
        <v>16</v>
      </c>
      <c r="T7" s="43">
        <v>17</v>
      </c>
      <c r="U7" s="43">
        <v>18</v>
      </c>
    </row>
    <row r="8" spans="1:23" ht="50.25" customHeight="1">
      <c r="A8" s="48" t="s">
        <v>11</v>
      </c>
      <c r="B8" s="20" t="s">
        <v>29</v>
      </c>
      <c r="C8" s="25" t="s">
        <v>5</v>
      </c>
      <c r="D8" s="2" t="s">
        <v>19</v>
      </c>
      <c r="E8" s="2" t="s">
        <v>33</v>
      </c>
      <c r="F8" s="25" t="s">
        <v>18</v>
      </c>
      <c r="G8" s="25" t="s">
        <v>18</v>
      </c>
      <c r="H8" s="2">
        <f t="shared" ref="H8:T8" si="0">H11+H34+H37+H46</f>
        <v>0</v>
      </c>
      <c r="I8" s="2">
        <f t="shared" si="0"/>
        <v>2398.1999999999998</v>
      </c>
      <c r="J8" s="2">
        <f t="shared" si="0"/>
        <v>2074.54</v>
      </c>
      <c r="K8" s="2">
        <f t="shared" si="0"/>
        <v>2698.3289999999997</v>
      </c>
      <c r="L8" s="2">
        <f t="shared" si="0"/>
        <v>2624.71</v>
      </c>
      <c r="M8" s="2">
        <f t="shared" si="0"/>
        <v>1885.3820000000001</v>
      </c>
      <c r="N8" s="2">
        <f t="shared" si="0"/>
        <v>8260.23</v>
      </c>
      <c r="O8" s="2">
        <f t="shared" si="0"/>
        <v>2723.52</v>
      </c>
      <c r="P8" s="2">
        <f t="shared" si="0"/>
        <v>1750.78</v>
      </c>
      <c r="Q8" s="2">
        <f t="shared" si="0"/>
        <v>12117.76</v>
      </c>
      <c r="R8" s="2">
        <f t="shared" si="0"/>
        <v>4873.7</v>
      </c>
      <c r="S8" s="2">
        <f t="shared" si="0"/>
        <v>5030.6000000000004</v>
      </c>
      <c r="T8" s="2">
        <f t="shared" si="0"/>
        <v>5066.3999999999996</v>
      </c>
      <c r="U8" s="19">
        <f>SUM(I8:T8)</f>
        <v>51504.150999999991</v>
      </c>
      <c r="W8" s="9"/>
    </row>
    <row r="9" spans="1:23" ht="42" customHeight="1">
      <c r="A9" s="49"/>
      <c r="B9" s="6" t="s">
        <v>8</v>
      </c>
      <c r="C9" s="25" t="s">
        <v>10</v>
      </c>
      <c r="D9" s="2" t="s">
        <v>19</v>
      </c>
      <c r="E9" s="2" t="s">
        <v>33</v>
      </c>
      <c r="F9" s="25" t="s">
        <v>18</v>
      </c>
      <c r="G9" s="25" t="s">
        <v>18</v>
      </c>
      <c r="H9" s="34">
        <f t="shared" ref="H9:O9" si="1">H12+H35+H38+H47</f>
        <v>0</v>
      </c>
      <c r="I9" s="2">
        <f t="shared" si="1"/>
        <v>2398.1999999999998</v>
      </c>
      <c r="J9" s="2">
        <f t="shared" si="1"/>
        <v>2059.54</v>
      </c>
      <c r="K9" s="2">
        <f t="shared" si="1"/>
        <v>2613.3290000000002</v>
      </c>
      <c r="L9" s="2">
        <f t="shared" si="1"/>
        <v>2489.71</v>
      </c>
      <c r="M9" s="2">
        <f t="shared" si="1"/>
        <v>1885.3820000000001</v>
      </c>
      <c r="N9" s="2">
        <f t="shared" si="1"/>
        <v>8260.23</v>
      </c>
      <c r="O9" s="2">
        <f t="shared" si="1"/>
        <v>2604.7199999999998</v>
      </c>
      <c r="P9" s="2" t="s">
        <v>109</v>
      </c>
      <c r="Q9" s="2">
        <f>Q12+Q35+Q38+Q47</f>
        <v>12117.76</v>
      </c>
      <c r="R9" s="2">
        <f>R12+R35+R38+R47</f>
        <v>4873.7</v>
      </c>
      <c r="S9" s="2">
        <f>S12+S35+S38+S47</f>
        <v>5030.6000000000004</v>
      </c>
      <c r="T9" s="2">
        <f>T12+T35+T38+T47</f>
        <v>5066.3999999999996</v>
      </c>
      <c r="U9" s="19">
        <f>SUM(I9:T9)</f>
        <v>49399.570999999996</v>
      </c>
      <c r="W9" s="9"/>
    </row>
    <row r="10" spans="1:23" ht="72.75" customHeight="1">
      <c r="A10" s="24"/>
      <c r="B10" s="20" t="s">
        <v>31</v>
      </c>
      <c r="C10" s="25" t="s">
        <v>32</v>
      </c>
      <c r="D10" s="2" t="s">
        <v>19</v>
      </c>
      <c r="E10" s="2" t="s">
        <v>33</v>
      </c>
      <c r="F10" s="25" t="s">
        <v>18</v>
      </c>
      <c r="G10" s="25" t="s">
        <v>18</v>
      </c>
      <c r="H10" s="34">
        <f>H39</f>
        <v>0</v>
      </c>
      <c r="I10" s="2">
        <f t="shared" ref="I10:S10" si="2">I39</f>
        <v>0</v>
      </c>
      <c r="J10" s="2">
        <f t="shared" si="2"/>
        <v>15</v>
      </c>
      <c r="K10" s="2">
        <f t="shared" si="2"/>
        <v>85</v>
      </c>
      <c r="L10" s="2">
        <f t="shared" si="2"/>
        <v>135</v>
      </c>
      <c r="M10" s="2">
        <f t="shared" si="2"/>
        <v>0</v>
      </c>
      <c r="N10" s="2">
        <f t="shared" si="2"/>
        <v>0</v>
      </c>
      <c r="O10" s="2">
        <f t="shared" si="2"/>
        <v>118.8</v>
      </c>
      <c r="P10" s="2">
        <f t="shared" si="2"/>
        <v>183.7</v>
      </c>
      <c r="Q10" s="2">
        <f t="shared" si="2"/>
        <v>0</v>
      </c>
      <c r="R10" s="2">
        <f t="shared" si="2"/>
        <v>0</v>
      </c>
      <c r="S10" s="2">
        <f t="shared" si="2"/>
        <v>0</v>
      </c>
      <c r="T10" s="2" t="s">
        <v>112</v>
      </c>
      <c r="U10" s="19">
        <f>SUM(I10:T10)</f>
        <v>537.5</v>
      </c>
      <c r="W10" s="9"/>
    </row>
    <row r="11" spans="1:23" ht="44.25" customHeight="1">
      <c r="A11" s="48" t="s">
        <v>3</v>
      </c>
      <c r="B11" s="20" t="s">
        <v>37</v>
      </c>
      <c r="C11" s="25" t="s">
        <v>5</v>
      </c>
      <c r="D11" s="2" t="s">
        <v>19</v>
      </c>
      <c r="E11" s="2" t="s">
        <v>33</v>
      </c>
      <c r="F11" s="25">
        <v>1</v>
      </c>
      <c r="G11" s="25" t="s">
        <v>18</v>
      </c>
      <c r="H11" s="34">
        <f t="shared" ref="H11:T11" si="3">H13+H26+H29+H30</f>
        <v>0</v>
      </c>
      <c r="I11" s="2">
        <f t="shared" si="3"/>
        <v>2398.1999999999998</v>
      </c>
      <c r="J11" s="2">
        <f t="shared" si="3"/>
        <v>2059.54</v>
      </c>
      <c r="K11" s="2">
        <f t="shared" si="3"/>
        <v>2360.9289999999996</v>
      </c>
      <c r="L11" s="2">
        <f t="shared" si="3"/>
        <v>2489.71</v>
      </c>
      <c r="M11" s="2">
        <f t="shared" si="3"/>
        <v>1885.3820000000001</v>
      </c>
      <c r="N11" s="2">
        <f t="shared" si="3"/>
        <v>8260.23</v>
      </c>
      <c r="O11" s="2">
        <f t="shared" si="3"/>
        <v>2604.7199999999998</v>
      </c>
      <c r="P11" s="2">
        <f t="shared" si="3"/>
        <v>1567.08</v>
      </c>
      <c r="Q11" s="2">
        <f t="shared" si="3"/>
        <v>12117.76</v>
      </c>
      <c r="R11" s="2">
        <f t="shared" si="3"/>
        <v>4873.7</v>
      </c>
      <c r="S11" s="2">
        <f t="shared" si="3"/>
        <v>5030.6000000000004</v>
      </c>
      <c r="T11" s="2">
        <f t="shared" si="3"/>
        <v>5066.3999999999996</v>
      </c>
      <c r="U11" s="19">
        <f>SUM(I11:T11)</f>
        <v>50714.251000000004</v>
      </c>
      <c r="W11" s="9"/>
    </row>
    <row r="12" spans="1:23" ht="44.25" customHeight="1">
      <c r="A12" s="49"/>
      <c r="B12" s="20" t="s">
        <v>8</v>
      </c>
      <c r="C12" s="23" t="s">
        <v>10</v>
      </c>
      <c r="D12" s="21" t="s">
        <v>19</v>
      </c>
      <c r="E12" s="21" t="s">
        <v>33</v>
      </c>
      <c r="F12" s="23">
        <v>1</v>
      </c>
      <c r="G12" s="23" t="s">
        <v>18</v>
      </c>
      <c r="H12" s="35">
        <f>H14+H27+H30+H31</f>
        <v>0</v>
      </c>
      <c r="I12" s="2" t="s">
        <v>96</v>
      </c>
      <c r="J12" s="21" t="s">
        <v>97</v>
      </c>
      <c r="K12" s="21" t="s">
        <v>98</v>
      </c>
      <c r="L12" s="21" t="s">
        <v>99</v>
      </c>
      <c r="M12" s="21" t="s">
        <v>100</v>
      </c>
      <c r="N12" s="21" t="s">
        <v>101</v>
      </c>
      <c r="O12" s="21" t="s">
        <v>102</v>
      </c>
      <c r="P12" s="21" t="s">
        <v>109</v>
      </c>
      <c r="Q12" s="44">
        <v>12117.76</v>
      </c>
      <c r="R12" s="21" t="s">
        <v>113</v>
      </c>
      <c r="S12" s="21" t="s">
        <v>114</v>
      </c>
      <c r="T12" s="21" t="s">
        <v>115</v>
      </c>
      <c r="U12" s="19">
        <v>43893.000999999997</v>
      </c>
      <c r="W12" s="9"/>
    </row>
    <row r="13" spans="1:23" ht="45" customHeight="1">
      <c r="A13" s="25" t="s">
        <v>46</v>
      </c>
      <c r="B13" s="27" t="s">
        <v>38</v>
      </c>
      <c r="C13" s="25" t="s">
        <v>10</v>
      </c>
      <c r="D13" s="2" t="s">
        <v>19</v>
      </c>
      <c r="E13" s="2" t="s">
        <v>33</v>
      </c>
      <c r="F13" s="25">
        <v>1</v>
      </c>
      <c r="G13" s="2" t="s">
        <v>21</v>
      </c>
      <c r="H13" s="34">
        <f t="shared" ref="H13:T13" si="4">H14+H15+H22+H23+H24+H25</f>
        <v>0</v>
      </c>
      <c r="I13" s="34">
        <f t="shared" si="4"/>
        <v>0</v>
      </c>
      <c r="J13" s="34">
        <f t="shared" si="4"/>
        <v>2059.54</v>
      </c>
      <c r="K13" s="34">
        <f t="shared" si="4"/>
        <v>2360.9289999999996</v>
      </c>
      <c r="L13" s="34">
        <f t="shared" si="4"/>
        <v>2489.71</v>
      </c>
      <c r="M13" s="34">
        <f t="shared" si="4"/>
        <v>1885.3820000000001</v>
      </c>
      <c r="N13" s="34">
        <f t="shared" si="4"/>
        <v>8017.23</v>
      </c>
      <c r="O13" s="34">
        <f t="shared" si="4"/>
        <v>704.42</v>
      </c>
      <c r="P13" s="42">
        <f t="shared" si="4"/>
        <v>901.89499999999998</v>
      </c>
      <c r="Q13" s="34">
        <f t="shared" si="4"/>
        <v>8992.18</v>
      </c>
      <c r="R13" s="34">
        <f t="shared" si="4"/>
        <v>4873.7</v>
      </c>
      <c r="S13" s="34">
        <f t="shared" si="4"/>
        <v>5030.6000000000004</v>
      </c>
      <c r="T13" s="34">
        <f t="shared" si="4"/>
        <v>5066.3999999999996</v>
      </c>
      <c r="U13" s="19">
        <f>SUM(I13:S13)</f>
        <v>37315.585999999996</v>
      </c>
      <c r="W13" s="9"/>
    </row>
    <row r="14" spans="1:23" ht="41.25" customHeight="1">
      <c r="A14" s="25" t="s">
        <v>47</v>
      </c>
      <c r="B14" s="27" t="s">
        <v>39</v>
      </c>
      <c r="C14" s="25" t="s">
        <v>10</v>
      </c>
      <c r="D14" s="2" t="s">
        <v>19</v>
      </c>
      <c r="E14" s="2" t="s">
        <v>33</v>
      </c>
      <c r="F14" s="25">
        <v>1</v>
      </c>
      <c r="G14" s="2" t="s">
        <v>21</v>
      </c>
      <c r="H14" s="34">
        <v>0</v>
      </c>
      <c r="I14" s="34">
        <v>0</v>
      </c>
      <c r="J14" s="1">
        <v>1609.03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3">
        <v>0</v>
      </c>
      <c r="T14" s="3">
        <v>0</v>
      </c>
      <c r="U14" s="19">
        <f>SUM(I14:S14)</f>
        <v>1609.03</v>
      </c>
      <c r="W14" s="9"/>
    </row>
    <row r="15" spans="1:23" ht="43.5" customHeight="1">
      <c r="A15" s="25" t="s">
        <v>48</v>
      </c>
      <c r="B15" s="27" t="s">
        <v>40</v>
      </c>
      <c r="C15" s="25" t="s">
        <v>10</v>
      </c>
      <c r="D15" s="2" t="s">
        <v>19</v>
      </c>
      <c r="E15" s="2" t="s">
        <v>33</v>
      </c>
      <c r="F15" s="25">
        <v>1</v>
      </c>
      <c r="G15" s="2" t="s">
        <v>21</v>
      </c>
      <c r="H15" s="34">
        <f>H17+H18+H19+H20+H21</f>
        <v>0</v>
      </c>
      <c r="I15" s="34">
        <f t="shared" ref="I15:T15" si="5">I17+I18+I19+I20+I21</f>
        <v>0</v>
      </c>
      <c r="J15" s="34">
        <f t="shared" si="5"/>
        <v>450.51</v>
      </c>
      <c r="K15" s="34">
        <f t="shared" si="5"/>
        <v>2354.5459999999998</v>
      </c>
      <c r="L15" s="34">
        <f t="shared" si="5"/>
        <v>0</v>
      </c>
      <c r="M15" s="34">
        <f t="shared" si="5"/>
        <v>49.771000000000001</v>
      </c>
      <c r="N15" s="34">
        <f t="shared" si="5"/>
        <v>8002.11</v>
      </c>
      <c r="O15" s="34">
        <f t="shared" si="5"/>
        <v>0</v>
      </c>
      <c r="P15" s="34">
        <f t="shared" si="5"/>
        <v>0</v>
      </c>
      <c r="Q15" s="34">
        <f t="shared" si="5"/>
        <v>0</v>
      </c>
      <c r="R15" s="34">
        <f t="shared" si="5"/>
        <v>0</v>
      </c>
      <c r="S15" s="34">
        <f t="shared" si="5"/>
        <v>0</v>
      </c>
      <c r="T15" s="34">
        <f t="shared" si="5"/>
        <v>0</v>
      </c>
      <c r="U15" s="19">
        <f>SUM(I15:T15)</f>
        <v>10856.937</v>
      </c>
      <c r="W15" s="9"/>
    </row>
    <row r="16" spans="1:23" ht="15.75" customHeight="1">
      <c r="A16" s="25"/>
      <c r="B16" s="27" t="s">
        <v>49</v>
      </c>
      <c r="C16" s="25"/>
      <c r="D16" s="2"/>
      <c r="E16" s="2"/>
      <c r="F16" s="25"/>
      <c r="G16" s="2"/>
      <c r="H16" s="34"/>
      <c r="I16" s="31"/>
      <c r="J16" s="31"/>
      <c r="K16" s="37"/>
      <c r="L16" s="31"/>
      <c r="M16" s="31"/>
      <c r="N16" s="31"/>
      <c r="O16" s="31"/>
      <c r="P16" s="31"/>
      <c r="Q16" s="31"/>
      <c r="R16" s="31"/>
      <c r="S16" s="3"/>
      <c r="T16" s="3"/>
      <c r="U16" s="19"/>
      <c r="W16" s="9"/>
    </row>
    <row r="17" spans="1:23" ht="65.25" customHeight="1">
      <c r="A17" s="25"/>
      <c r="B17" s="28" t="s">
        <v>95</v>
      </c>
      <c r="C17" s="4" t="s">
        <v>10</v>
      </c>
      <c r="D17" s="2" t="s">
        <v>19</v>
      </c>
      <c r="E17" s="2" t="s">
        <v>33</v>
      </c>
      <c r="F17" s="25">
        <v>1</v>
      </c>
      <c r="G17" s="2" t="s">
        <v>21</v>
      </c>
      <c r="H17" s="34">
        <v>0</v>
      </c>
      <c r="I17" s="34">
        <v>0</v>
      </c>
      <c r="J17" s="1">
        <v>450.51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  <c r="Q17" s="34">
        <v>0</v>
      </c>
      <c r="R17" s="34">
        <v>0</v>
      </c>
      <c r="S17" s="34">
        <v>0</v>
      </c>
      <c r="T17" s="34">
        <v>0</v>
      </c>
      <c r="U17" s="19">
        <f>SUM(I17:S17)</f>
        <v>450.51</v>
      </c>
      <c r="W17" s="9"/>
    </row>
    <row r="18" spans="1:23" ht="51" customHeight="1">
      <c r="A18" s="25"/>
      <c r="B18" s="27" t="s">
        <v>41</v>
      </c>
      <c r="C18" s="4" t="s">
        <v>10</v>
      </c>
      <c r="D18" s="2" t="s">
        <v>19</v>
      </c>
      <c r="E18" s="2" t="s">
        <v>33</v>
      </c>
      <c r="F18" s="25">
        <v>1</v>
      </c>
      <c r="G18" s="2" t="s">
        <v>21</v>
      </c>
      <c r="H18" s="34">
        <v>0</v>
      </c>
      <c r="I18" s="34">
        <v>0</v>
      </c>
      <c r="J18" s="34">
        <v>0</v>
      </c>
      <c r="K18" s="38">
        <v>1619.5229999999999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  <c r="T18" s="34">
        <v>0</v>
      </c>
      <c r="U18" s="19">
        <f t="shared" ref="U18:U48" si="6">SUM(I18:S18)</f>
        <v>1619.5229999999999</v>
      </c>
      <c r="W18" s="9"/>
    </row>
    <row r="19" spans="1:23" ht="41.25" customHeight="1">
      <c r="A19" s="25"/>
      <c r="B19" s="27" t="s">
        <v>42</v>
      </c>
      <c r="C19" s="4" t="s">
        <v>10</v>
      </c>
      <c r="D19" s="2" t="s">
        <v>19</v>
      </c>
      <c r="E19" s="2" t="s">
        <v>33</v>
      </c>
      <c r="F19" s="25">
        <v>1</v>
      </c>
      <c r="G19" s="2" t="s">
        <v>21</v>
      </c>
      <c r="H19" s="34">
        <v>0</v>
      </c>
      <c r="I19" s="34">
        <v>0</v>
      </c>
      <c r="J19" s="34">
        <v>0</v>
      </c>
      <c r="K19" s="38">
        <v>735.02300000000002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0</v>
      </c>
      <c r="S19" s="34">
        <v>0</v>
      </c>
      <c r="T19" s="34">
        <v>0</v>
      </c>
      <c r="U19" s="19">
        <f t="shared" si="6"/>
        <v>735.02300000000002</v>
      </c>
      <c r="W19" s="9"/>
    </row>
    <row r="20" spans="1:23" ht="39" customHeight="1">
      <c r="A20" s="25"/>
      <c r="B20" s="29" t="s">
        <v>43</v>
      </c>
      <c r="C20" s="4" t="s">
        <v>10</v>
      </c>
      <c r="D20" s="2" t="s">
        <v>19</v>
      </c>
      <c r="E20" s="2" t="s">
        <v>33</v>
      </c>
      <c r="F20" s="25">
        <v>1</v>
      </c>
      <c r="G20" s="2" t="s">
        <v>21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1">
        <v>49.771000000000001</v>
      </c>
      <c r="N20" s="1">
        <v>8002.11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19">
        <f t="shared" si="6"/>
        <v>8051.8809999999994</v>
      </c>
      <c r="W20" s="9"/>
    </row>
    <row r="21" spans="1:23" ht="41.25" customHeight="1">
      <c r="A21" s="25"/>
      <c r="B21" s="29" t="s">
        <v>44</v>
      </c>
      <c r="C21" s="4" t="s">
        <v>10</v>
      </c>
      <c r="D21" s="2" t="s">
        <v>19</v>
      </c>
      <c r="E21" s="2" t="s">
        <v>33</v>
      </c>
      <c r="F21" s="25">
        <v>1</v>
      </c>
      <c r="G21" s="2" t="s">
        <v>21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  <c r="T21" s="34">
        <v>0</v>
      </c>
      <c r="U21" s="19">
        <f t="shared" si="6"/>
        <v>0</v>
      </c>
      <c r="W21" s="9"/>
    </row>
    <row r="22" spans="1:23" ht="51" customHeight="1">
      <c r="A22" s="25" t="s">
        <v>50</v>
      </c>
      <c r="B22" s="30" t="s">
        <v>45</v>
      </c>
      <c r="C22" s="4" t="s">
        <v>10</v>
      </c>
      <c r="D22" s="2" t="s">
        <v>19</v>
      </c>
      <c r="E22" s="2" t="s">
        <v>33</v>
      </c>
      <c r="F22" s="25">
        <v>1</v>
      </c>
      <c r="G22" s="2" t="s">
        <v>21</v>
      </c>
      <c r="H22" s="34">
        <v>0</v>
      </c>
      <c r="I22" s="34">
        <v>0</v>
      </c>
      <c r="J22" s="34">
        <v>0</v>
      </c>
      <c r="K22" s="38">
        <v>6.383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19">
        <f t="shared" si="6"/>
        <v>6.383</v>
      </c>
      <c r="W22" s="9"/>
    </row>
    <row r="23" spans="1:23" ht="30" customHeight="1">
      <c r="A23" s="25" t="s">
        <v>54</v>
      </c>
      <c r="B23" s="30" t="s">
        <v>51</v>
      </c>
      <c r="C23" s="4"/>
      <c r="D23" s="2" t="s">
        <v>19</v>
      </c>
      <c r="E23" s="2" t="s">
        <v>33</v>
      </c>
      <c r="F23" s="25">
        <v>1</v>
      </c>
      <c r="G23" s="2" t="s">
        <v>21</v>
      </c>
      <c r="H23" s="34">
        <v>0</v>
      </c>
      <c r="I23" s="34">
        <v>0</v>
      </c>
      <c r="J23" s="34">
        <v>0</v>
      </c>
      <c r="K23" s="34">
        <v>0</v>
      </c>
      <c r="L23" s="38">
        <v>2402.11</v>
      </c>
      <c r="M23" s="38">
        <v>171.83099999999999</v>
      </c>
      <c r="N23" s="38">
        <v>15.12</v>
      </c>
      <c r="O23" s="1">
        <v>704.42</v>
      </c>
      <c r="P23" s="1">
        <v>901.89499999999998</v>
      </c>
      <c r="Q23" s="39">
        <v>8992.18</v>
      </c>
      <c r="R23" s="1">
        <v>4873.7</v>
      </c>
      <c r="S23" s="5">
        <v>5030.6000000000004</v>
      </c>
      <c r="T23" s="5">
        <v>5066.3999999999996</v>
      </c>
      <c r="U23" s="19">
        <f t="shared" si="6"/>
        <v>23091.856</v>
      </c>
      <c r="W23" s="9"/>
    </row>
    <row r="24" spans="1:23" ht="44.25" customHeight="1">
      <c r="A24" s="25" t="s">
        <v>55</v>
      </c>
      <c r="B24" s="30" t="s">
        <v>52</v>
      </c>
      <c r="C24" s="4"/>
      <c r="D24" s="2" t="s">
        <v>19</v>
      </c>
      <c r="E24" s="2" t="s">
        <v>33</v>
      </c>
      <c r="F24" s="25">
        <v>1</v>
      </c>
      <c r="G24" s="2" t="s">
        <v>21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8">
        <v>1602.18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19">
        <f t="shared" si="6"/>
        <v>1602.18</v>
      </c>
      <c r="W24" s="9"/>
    </row>
    <row r="25" spans="1:23" ht="52.5" customHeight="1">
      <c r="A25" s="25" t="s">
        <v>56</v>
      </c>
      <c r="B25" s="27" t="s">
        <v>53</v>
      </c>
      <c r="C25" s="4"/>
      <c r="D25" s="2" t="s">
        <v>19</v>
      </c>
      <c r="E25" s="2" t="s">
        <v>33</v>
      </c>
      <c r="F25" s="25">
        <v>1</v>
      </c>
      <c r="G25" s="2" t="s">
        <v>21</v>
      </c>
      <c r="H25" s="34">
        <v>0</v>
      </c>
      <c r="I25" s="34">
        <v>0</v>
      </c>
      <c r="J25" s="34">
        <v>0</v>
      </c>
      <c r="K25" s="34">
        <v>0</v>
      </c>
      <c r="L25" s="1">
        <v>87.6</v>
      </c>
      <c r="M25" s="1">
        <v>61.6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  <c r="T25" s="34">
        <v>0</v>
      </c>
      <c r="U25" s="19">
        <f t="shared" si="6"/>
        <v>149.19999999999999</v>
      </c>
      <c r="W25" s="9"/>
    </row>
    <row r="26" spans="1:23" ht="112.5" customHeight="1">
      <c r="A26" s="25" t="s">
        <v>57</v>
      </c>
      <c r="B26" s="6" t="s">
        <v>58</v>
      </c>
      <c r="C26" s="1" t="s">
        <v>12</v>
      </c>
      <c r="D26" s="2" t="s">
        <v>19</v>
      </c>
      <c r="E26" s="2" t="s">
        <v>33</v>
      </c>
      <c r="F26" s="25">
        <v>1</v>
      </c>
      <c r="G26" s="2" t="s">
        <v>20</v>
      </c>
      <c r="H26" s="34">
        <v>0</v>
      </c>
      <c r="I26" s="1">
        <f>I27+I28</f>
        <v>2398.1999999999998</v>
      </c>
      <c r="J26" s="1">
        <f t="shared" ref="J26:T26" si="7">J27+J28</f>
        <v>0</v>
      </c>
      <c r="K26" s="1">
        <f t="shared" si="7"/>
        <v>0</v>
      </c>
      <c r="L26" s="1">
        <f t="shared" si="7"/>
        <v>0</v>
      </c>
      <c r="M26" s="1">
        <f t="shared" si="7"/>
        <v>0</v>
      </c>
      <c r="N26" s="1">
        <f t="shared" si="7"/>
        <v>0</v>
      </c>
      <c r="O26" s="1">
        <f t="shared" si="7"/>
        <v>0</v>
      </c>
      <c r="P26" s="1">
        <f t="shared" si="7"/>
        <v>0</v>
      </c>
      <c r="Q26" s="1">
        <f t="shared" si="7"/>
        <v>0</v>
      </c>
      <c r="R26" s="1">
        <f t="shared" si="7"/>
        <v>0</v>
      </c>
      <c r="S26" s="1">
        <f t="shared" si="7"/>
        <v>0</v>
      </c>
      <c r="T26" s="1">
        <f t="shared" si="7"/>
        <v>0</v>
      </c>
      <c r="U26" s="19">
        <f>SUM(I26:T26)</f>
        <v>2398.1999999999998</v>
      </c>
      <c r="W26" s="9"/>
    </row>
    <row r="27" spans="1:23" ht="66.75" customHeight="1">
      <c r="A27" s="25" t="s">
        <v>61</v>
      </c>
      <c r="B27" s="6" t="s">
        <v>59</v>
      </c>
      <c r="C27" s="1"/>
      <c r="D27" s="2" t="s">
        <v>19</v>
      </c>
      <c r="E27" s="2" t="s">
        <v>33</v>
      </c>
      <c r="F27" s="25">
        <v>1</v>
      </c>
      <c r="G27" s="2" t="s">
        <v>20</v>
      </c>
      <c r="H27" s="34">
        <v>0</v>
      </c>
      <c r="I27" s="1">
        <v>416.7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19">
        <f t="shared" si="6"/>
        <v>416.7</v>
      </c>
      <c r="W27" s="9"/>
    </row>
    <row r="28" spans="1:23" ht="68.25" customHeight="1">
      <c r="A28" s="25" t="s">
        <v>62</v>
      </c>
      <c r="B28" s="6" t="s">
        <v>60</v>
      </c>
      <c r="C28" s="1"/>
      <c r="D28" s="2" t="s">
        <v>19</v>
      </c>
      <c r="E28" s="2" t="s">
        <v>33</v>
      </c>
      <c r="F28" s="25">
        <v>1</v>
      </c>
      <c r="G28" s="2" t="s">
        <v>20</v>
      </c>
      <c r="H28" s="34">
        <v>0</v>
      </c>
      <c r="I28" s="1">
        <v>1981.5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19">
        <f t="shared" si="6"/>
        <v>1981.5</v>
      </c>
      <c r="W28" s="9"/>
    </row>
    <row r="29" spans="1:23" ht="144" customHeight="1">
      <c r="A29" s="25" t="s">
        <v>63</v>
      </c>
      <c r="B29" s="6" t="s">
        <v>64</v>
      </c>
      <c r="C29" s="25" t="s">
        <v>10</v>
      </c>
      <c r="D29" s="2" t="s">
        <v>19</v>
      </c>
      <c r="E29" s="2" t="s">
        <v>33</v>
      </c>
      <c r="F29" s="25">
        <v>1</v>
      </c>
      <c r="G29" s="2" t="s">
        <v>22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19">
        <f t="shared" si="6"/>
        <v>0</v>
      </c>
      <c r="W29" s="9"/>
    </row>
    <row r="30" spans="1:23" ht="39.75" customHeight="1">
      <c r="A30" s="25" t="s">
        <v>65</v>
      </c>
      <c r="B30" s="27" t="s">
        <v>66</v>
      </c>
      <c r="C30" s="25" t="s">
        <v>10</v>
      </c>
      <c r="D30" s="2" t="s">
        <v>19</v>
      </c>
      <c r="E30" s="2" t="s">
        <v>33</v>
      </c>
      <c r="F30" s="25">
        <v>1</v>
      </c>
      <c r="G30" s="2" t="s">
        <v>23</v>
      </c>
      <c r="H30" s="39">
        <f t="shared" ref="H30:M30" si="8">H31+H32+H33</f>
        <v>0</v>
      </c>
      <c r="I30" s="39">
        <f t="shared" si="8"/>
        <v>0</v>
      </c>
      <c r="J30" s="39">
        <f t="shared" si="8"/>
        <v>0</v>
      </c>
      <c r="K30" s="39">
        <f t="shared" si="8"/>
        <v>0</v>
      </c>
      <c r="L30" s="39">
        <f t="shared" si="8"/>
        <v>0</v>
      </c>
      <c r="M30" s="39">
        <f t="shared" si="8"/>
        <v>0</v>
      </c>
      <c r="N30" s="39">
        <f t="shared" ref="N30:T30" si="9">N31+N32+N33</f>
        <v>243</v>
      </c>
      <c r="O30" s="39">
        <f t="shared" si="9"/>
        <v>1900.3</v>
      </c>
      <c r="P30" s="39">
        <f t="shared" si="9"/>
        <v>665.18499999999995</v>
      </c>
      <c r="Q30" s="39">
        <f t="shared" si="9"/>
        <v>3125.58</v>
      </c>
      <c r="R30" s="39">
        <f t="shared" si="9"/>
        <v>0</v>
      </c>
      <c r="S30" s="39">
        <f t="shared" si="9"/>
        <v>0</v>
      </c>
      <c r="T30" s="39">
        <f t="shared" si="9"/>
        <v>0</v>
      </c>
      <c r="U30" s="19">
        <f t="shared" si="6"/>
        <v>5934.0650000000005</v>
      </c>
      <c r="W30" s="9"/>
    </row>
    <row r="31" spans="1:23" ht="89.25" customHeight="1">
      <c r="A31" s="25" t="s">
        <v>68</v>
      </c>
      <c r="B31" s="27" t="s">
        <v>104</v>
      </c>
      <c r="C31" s="25"/>
      <c r="D31" s="2" t="s">
        <v>19</v>
      </c>
      <c r="E31" s="2" t="s">
        <v>33</v>
      </c>
      <c r="F31" s="25">
        <v>1</v>
      </c>
      <c r="G31" s="2" t="s">
        <v>23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1">
        <v>995</v>
      </c>
      <c r="P31" s="34">
        <v>336.78500000000003</v>
      </c>
      <c r="Q31" s="34">
        <v>2379.415</v>
      </c>
      <c r="R31" s="34">
        <v>0</v>
      </c>
      <c r="S31" s="34">
        <v>0</v>
      </c>
      <c r="T31" s="34">
        <v>0</v>
      </c>
      <c r="U31" s="19">
        <f t="shared" si="6"/>
        <v>3711.2</v>
      </c>
      <c r="W31" s="9"/>
    </row>
    <row r="32" spans="1:23" ht="77.25" customHeight="1">
      <c r="A32" s="25" t="s">
        <v>69</v>
      </c>
      <c r="B32" s="27" t="s">
        <v>105</v>
      </c>
      <c r="C32" s="25"/>
      <c r="D32" s="2" t="s">
        <v>19</v>
      </c>
      <c r="E32" s="2" t="s">
        <v>33</v>
      </c>
      <c r="F32" s="25">
        <v>1</v>
      </c>
      <c r="G32" s="2" t="s">
        <v>23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1">
        <v>710</v>
      </c>
      <c r="P32" s="34">
        <v>328.4</v>
      </c>
      <c r="Q32" s="34">
        <v>0</v>
      </c>
      <c r="R32" s="34">
        <v>0</v>
      </c>
      <c r="S32" s="34">
        <v>0</v>
      </c>
      <c r="T32" s="34">
        <v>0</v>
      </c>
      <c r="U32" s="19">
        <f t="shared" si="6"/>
        <v>1038.4000000000001</v>
      </c>
      <c r="W32" s="9"/>
    </row>
    <row r="33" spans="1:23" ht="56.25" customHeight="1">
      <c r="A33" s="25" t="s">
        <v>70</v>
      </c>
      <c r="B33" s="27" t="s">
        <v>67</v>
      </c>
      <c r="C33" s="25"/>
      <c r="D33" s="2" t="s">
        <v>19</v>
      </c>
      <c r="E33" s="2" t="s">
        <v>33</v>
      </c>
      <c r="F33" s="25">
        <v>1</v>
      </c>
      <c r="G33" s="2" t="s">
        <v>23</v>
      </c>
      <c r="H33" s="34">
        <v>0</v>
      </c>
      <c r="I33" s="34">
        <f>I35</f>
        <v>0</v>
      </c>
      <c r="J33" s="34">
        <f>J35</f>
        <v>0</v>
      </c>
      <c r="K33" s="34">
        <f>K35</f>
        <v>0</v>
      </c>
      <c r="L33" s="34">
        <f>L35</f>
        <v>0</v>
      </c>
      <c r="M33" s="34">
        <f>M35</f>
        <v>0</v>
      </c>
      <c r="N33" s="1">
        <v>243</v>
      </c>
      <c r="O33" s="1">
        <v>195.3</v>
      </c>
      <c r="P33" s="34">
        <v>0</v>
      </c>
      <c r="Q33" s="34">
        <v>746.16499999999996</v>
      </c>
      <c r="R33" s="34">
        <v>0</v>
      </c>
      <c r="S33" s="34">
        <v>0</v>
      </c>
      <c r="T33" s="34">
        <v>0</v>
      </c>
      <c r="U33" s="19">
        <f t="shared" si="6"/>
        <v>1184.4649999999999</v>
      </c>
      <c r="W33" s="9"/>
    </row>
    <row r="34" spans="1:23" ht="46.5" customHeight="1">
      <c r="A34" s="47" t="s">
        <v>4</v>
      </c>
      <c r="B34" s="6" t="s">
        <v>71</v>
      </c>
      <c r="C34" s="25" t="s">
        <v>5</v>
      </c>
      <c r="D34" s="2" t="s">
        <v>19</v>
      </c>
      <c r="E34" s="2" t="s">
        <v>33</v>
      </c>
      <c r="F34" s="25">
        <v>2</v>
      </c>
      <c r="G34" s="2" t="s">
        <v>18</v>
      </c>
      <c r="H34" s="34">
        <f>H35</f>
        <v>0</v>
      </c>
      <c r="I34" s="34">
        <f t="shared" ref="I34:T35" si="10">I35</f>
        <v>0</v>
      </c>
      <c r="J34" s="34">
        <f t="shared" si="10"/>
        <v>0</v>
      </c>
      <c r="K34" s="34">
        <f t="shared" si="10"/>
        <v>0</v>
      </c>
      <c r="L34" s="34">
        <f t="shared" si="10"/>
        <v>0</v>
      </c>
      <c r="M34" s="34">
        <f t="shared" si="10"/>
        <v>0</v>
      </c>
      <c r="N34" s="34">
        <f t="shared" si="10"/>
        <v>0</v>
      </c>
      <c r="O34" s="34">
        <f t="shared" si="10"/>
        <v>0</v>
      </c>
      <c r="P34" s="34">
        <v>0</v>
      </c>
      <c r="Q34" s="34">
        <f t="shared" si="10"/>
        <v>0</v>
      </c>
      <c r="R34" s="34">
        <f t="shared" si="10"/>
        <v>0</v>
      </c>
      <c r="S34" s="34">
        <f t="shared" si="10"/>
        <v>0</v>
      </c>
      <c r="T34" s="34">
        <f t="shared" si="10"/>
        <v>0</v>
      </c>
      <c r="U34" s="19">
        <f t="shared" si="6"/>
        <v>0</v>
      </c>
      <c r="W34" s="9"/>
    </row>
    <row r="35" spans="1:23" ht="41.25" customHeight="1">
      <c r="A35" s="47"/>
      <c r="B35" s="6" t="s">
        <v>8</v>
      </c>
      <c r="C35" s="25" t="s">
        <v>10</v>
      </c>
      <c r="D35" s="2" t="s">
        <v>19</v>
      </c>
      <c r="E35" s="2" t="s">
        <v>33</v>
      </c>
      <c r="F35" s="25">
        <v>2</v>
      </c>
      <c r="G35" s="2" t="s">
        <v>18</v>
      </c>
      <c r="H35" s="34">
        <f>H36</f>
        <v>0</v>
      </c>
      <c r="I35" s="34">
        <f t="shared" si="10"/>
        <v>0</v>
      </c>
      <c r="J35" s="34">
        <f t="shared" si="10"/>
        <v>0</v>
      </c>
      <c r="K35" s="34">
        <f t="shared" si="10"/>
        <v>0</v>
      </c>
      <c r="L35" s="34">
        <f t="shared" si="10"/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f>S36</f>
        <v>0</v>
      </c>
      <c r="T35" s="34">
        <f>T36</f>
        <v>0</v>
      </c>
      <c r="U35" s="19">
        <f t="shared" si="6"/>
        <v>0</v>
      </c>
      <c r="W35" s="9"/>
    </row>
    <row r="36" spans="1:23" ht="45" customHeight="1">
      <c r="A36" s="25" t="s">
        <v>72</v>
      </c>
      <c r="B36" s="6" t="s">
        <v>73</v>
      </c>
      <c r="C36" s="25" t="s">
        <v>10</v>
      </c>
      <c r="D36" s="2" t="s">
        <v>19</v>
      </c>
      <c r="E36" s="2" t="s">
        <v>33</v>
      </c>
      <c r="F36" s="25">
        <v>2</v>
      </c>
      <c r="G36" s="2" t="s">
        <v>21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19">
        <f t="shared" si="6"/>
        <v>0</v>
      </c>
      <c r="W36" s="9"/>
    </row>
    <row r="37" spans="1:23" ht="41.25" customHeight="1">
      <c r="A37" s="47" t="s">
        <v>74</v>
      </c>
      <c r="B37" s="27" t="s">
        <v>75</v>
      </c>
      <c r="C37" s="27" t="s">
        <v>76</v>
      </c>
      <c r="D37" s="2" t="s">
        <v>19</v>
      </c>
      <c r="E37" s="2" t="s">
        <v>33</v>
      </c>
      <c r="F37" s="25">
        <v>3</v>
      </c>
      <c r="G37" s="2" t="s">
        <v>18</v>
      </c>
      <c r="H37" s="34">
        <f t="shared" ref="H37:S37" si="11">H40+H42+H45</f>
        <v>0</v>
      </c>
      <c r="I37" s="34">
        <f t="shared" si="11"/>
        <v>0</v>
      </c>
      <c r="J37" s="34">
        <f t="shared" si="11"/>
        <v>15</v>
      </c>
      <c r="K37" s="34">
        <f t="shared" si="11"/>
        <v>337.4</v>
      </c>
      <c r="L37" s="34">
        <f t="shared" si="11"/>
        <v>135</v>
      </c>
      <c r="M37" s="34">
        <f t="shared" si="11"/>
        <v>0</v>
      </c>
      <c r="N37" s="34">
        <f t="shared" si="11"/>
        <v>0</v>
      </c>
      <c r="O37" s="34">
        <f t="shared" si="11"/>
        <v>118.8</v>
      </c>
      <c r="P37" s="34">
        <f t="shared" si="11"/>
        <v>183.7</v>
      </c>
      <c r="Q37" s="34">
        <f t="shared" si="11"/>
        <v>0</v>
      </c>
      <c r="R37" s="34">
        <f t="shared" si="11"/>
        <v>0</v>
      </c>
      <c r="S37" s="34">
        <f t="shared" si="11"/>
        <v>0</v>
      </c>
      <c r="T37" s="34">
        <f>T40+T42+T45</f>
        <v>0</v>
      </c>
      <c r="U37" s="19">
        <f t="shared" si="6"/>
        <v>789.89999999999986</v>
      </c>
      <c r="W37" s="9"/>
    </row>
    <row r="38" spans="1:23" ht="38.25" customHeight="1">
      <c r="A38" s="47"/>
      <c r="B38" s="36" t="s">
        <v>77</v>
      </c>
      <c r="C38" s="32" t="s">
        <v>78</v>
      </c>
      <c r="D38" s="2" t="s">
        <v>19</v>
      </c>
      <c r="E38" s="2" t="s">
        <v>33</v>
      </c>
      <c r="F38" s="25">
        <v>3</v>
      </c>
      <c r="G38" s="2" t="s">
        <v>18</v>
      </c>
      <c r="H38" s="34">
        <f>H41+H43+H46</f>
        <v>0</v>
      </c>
      <c r="I38" s="34">
        <f>I41+I43+I46</f>
        <v>0</v>
      </c>
      <c r="J38" s="34">
        <f>J42+J45</f>
        <v>0</v>
      </c>
      <c r="K38" s="34">
        <f t="shared" ref="K38:S38" si="12">K42+K45</f>
        <v>252.4</v>
      </c>
      <c r="L38" s="34">
        <f t="shared" si="12"/>
        <v>0</v>
      </c>
      <c r="M38" s="34">
        <f t="shared" si="12"/>
        <v>0</v>
      </c>
      <c r="N38" s="34">
        <f t="shared" si="12"/>
        <v>0</v>
      </c>
      <c r="O38" s="34">
        <f t="shared" si="12"/>
        <v>0</v>
      </c>
      <c r="P38" s="34">
        <f t="shared" si="12"/>
        <v>0</v>
      </c>
      <c r="Q38" s="34">
        <f t="shared" si="12"/>
        <v>0</v>
      </c>
      <c r="R38" s="34">
        <f t="shared" si="12"/>
        <v>0</v>
      </c>
      <c r="S38" s="34">
        <f t="shared" si="12"/>
        <v>0</v>
      </c>
      <c r="T38" s="34">
        <f>T42+T45</f>
        <v>0</v>
      </c>
      <c r="U38" s="19">
        <f t="shared" si="6"/>
        <v>252.4</v>
      </c>
      <c r="W38" s="9"/>
    </row>
    <row r="39" spans="1:23" ht="28.5" customHeight="1">
      <c r="A39" s="47"/>
      <c r="B39" s="36" t="s">
        <v>30</v>
      </c>
      <c r="C39" s="32" t="s">
        <v>79</v>
      </c>
      <c r="D39" s="2" t="s">
        <v>19</v>
      </c>
      <c r="E39" s="2" t="s">
        <v>33</v>
      </c>
      <c r="F39" s="25">
        <v>3</v>
      </c>
      <c r="G39" s="2" t="s">
        <v>18</v>
      </c>
      <c r="H39" s="34">
        <f>H42+H44+H47</f>
        <v>0</v>
      </c>
      <c r="I39" s="34">
        <f>I42+I44+I47</f>
        <v>0</v>
      </c>
      <c r="J39" s="40">
        <f>J40</f>
        <v>15</v>
      </c>
      <c r="K39" s="40">
        <f t="shared" ref="K39:P39" si="13">K40</f>
        <v>85</v>
      </c>
      <c r="L39" s="40">
        <f t="shared" si="13"/>
        <v>135</v>
      </c>
      <c r="M39" s="40">
        <f t="shared" si="13"/>
        <v>0</v>
      </c>
      <c r="N39" s="40">
        <f t="shared" si="13"/>
        <v>0</v>
      </c>
      <c r="O39" s="40">
        <f t="shared" si="13"/>
        <v>118.8</v>
      </c>
      <c r="P39" s="40">
        <f t="shared" si="13"/>
        <v>183.7</v>
      </c>
      <c r="Q39" s="34">
        <v>0</v>
      </c>
      <c r="R39" s="34">
        <f>R42+R44+R47</f>
        <v>0</v>
      </c>
      <c r="S39" s="3">
        <v>0</v>
      </c>
      <c r="T39" s="3">
        <v>0</v>
      </c>
      <c r="U39" s="19">
        <f t="shared" si="6"/>
        <v>537.5</v>
      </c>
      <c r="W39" s="9"/>
    </row>
    <row r="40" spans="1:23" ht="51" customHeight="1">
      <c r="A40" s="25" t="s">
        <v>80</v>
      </c>
      <c r="B40" s="7" t="s">
        <v>81</v>
      </c>
      <c r="C40" s="25" t="s">
        <v>10</v>
      </c>
      <c r="D40" s="2" t="s">
        <v>19</v>
      </c>
      <c r="E40" s="2" t="s">
        <v>20</v>
      </c>
      <c r="F40" s="25">
        <v>3</v>
      </c>
      <c r="G40" s="2" t="s">
        <v>21</v>
      </c>
      <c r="H40" s="34">
        <f>H41</f>
        <v>0</v>
      </c>
      <c r="I40" s="34">
        <f t="shared" ref="I40:T41" si="14">I41</f>
        <v>0</v>
      </c>
      <c r="J40" s="34">
        <f t="shared" si="14"/>
        <v>15</v>
      </c>
      <c r="K40" s="34">
        <f t="shared" si="14"/>
        <v>85</v>
      </c>
      <c r="L40" s="34">
        <f t="shared" si="14"/>
        <v>135</v>
      </c>
      <c r="M40" s="34">
        <f t="shared" si="14"/>
        <v>0</v>
      </c>
      <c r="N40" s="34">
        <f t="shared" si="14"/>
        <v>0</v>
      </c>
      <c r="O40" s="34">
        <f t="shared" si="14"/>
        <v>118.8</v>
      </c>
      <c r="P40" s="34">
        <f t="shared" si="14"/>
        <v>183.7</v>
      </c>
      <c r="Q40" s="34">
        <f t="shared" si="14"/>
        <v>0</v>
      </c>
      <c r="R40" s="34">
        <f t="shared" si="14"/>
        <v>0</v>
      </c>
      <c r="S40" s="34">
        <f t="shared" si="14"/>
        <v>0</v>
      </c>
      <c r="T40" s="34">
        <f t="shared" si="14"/>
        <v>0</v>
      </c>
      <c r="U40" s="19">
        <f t="shared" si="6"/>
        <v>537.5</v>
      </c>
      <c r="W40" s="9"/>
    </row>
    <row r="41" spans="1:23" ht="54.75" customHeight="1">
      <c r="A41" s="22" t="s">
        <v>83</v>
      </c>
      <c r="B41" s="7" t="s">
        <v>82</v>
      </c>
      <c r="C41" s="25" t="s">
        <v>10</v>
      </c>
      <c r="D41" s="2" t="s">
        <v>19</v>
      </c>
      <c r="E41" s="2" t="s">
        <v>20</v>
      </c>
      <c r="F41" s="25">
        <v>3</v>
      </c>
      <c r="G41" s="2" t="s">
        <v>21</v>
      </c>
      <c r="H41" s="34">
        <v>0</v>
      </c>
      <c r="I41" s="34">
        <v>0</v>
      </c>
      <c r="J41" s="34">
        <v>15</v>
      </c>
      <c r="K41" s="1">
        <v>85</v>
      </c>
      <c r="L41" s="1">
        <v>135</v>
      </c>
      <c r="M41" s="34">
        <f t="shared" si="14"/>
        <v>0</v>
      </c>
      <c r="N41" s="34">
        <f t="shared" si="14"/>
        <v>0</v>
      </c>
      <c r="O41" s="1">
        <v>118.8</v>
      </c>
      <c r="P41" s="39">
        <v>183.7</v>
      </c>
      <c r="Q41" s="39">
        <v>0</v>
      </c>
      <c r="R41" s="33">
        <f>R42</f>
        <v>0</v>
      </c>
      <c r="S41" s="33">
        <f>S42</f>
        <v>0</v>
      </c>
      <c r="T41" s="33">
        <v>0</v>
      </c>
      <c r="U41" s="19">
        <f t="shared" si="6"/>
        <v>537.5</v>
      </c>
      <c r="W41" s="9"/>
    </row>
    <row r="42" spans="1:23" ht="53.25" customHeight="1">
      <c r="A42" s="25" t="s">
        <v>84</v>
      </c>
      <c r="B42" s="7" t="s">
        <v>88</v>
      </c>
      <c r="C42" s="25" t="s">
        <v>10</v>
      </c>
      <c r="D42" s="2" t="s">
        <v>19</v>
      </c>
      <c r="E42" s="2" t="s">
        <v>20</v>
      </c>
      <c r="F42" s="25">
        <v>3</v>
      </c>
      <c r="G42" s="2" t="s">
        <v>20</v>
      </c>
      <c r="H42" s="34">
        <f>H43+H44</f>
        <v>0</v>
      </c>
      <c r="I42" s="34">
        <f t="shared" ref="I42:T43" si="15">I43+I44</f>
        <v>0</v>
      </c>
      <c r="J42" s="34">
        <f t="shared" si="15"/>
        <v>0</v>
      </c>
      <c r="K42" s="34">
        <f t="shared" si="15"/>
        <v>252.4</v>
      </c>
      <c r="L42" s="34">
        <f t="shared" si="15"/>
        <v>0</v>
      </c>
      <c r="M42" s="34">
        <f t="shared" si="15"/>
        <v>0</v>
      </c>
      <c r="N42" s="34">
        <f t="shared" si="15"/>
        <v>0</v>
      </c>
      <c r="O42" s="34">
        <f t="shared" si="15"/>
        <v>0</v>
      </c>
      <c r="P42" s="34">
        <f t="shared" si="15"/>
        <v>0</v>
      </c>
      <c r="Q42" s="34">
        <f t="shared" si="15"/>
        <v>0</v>
      </c>
      <c r="R42" s="34">
        <f t="shared" si="15"/>
        <v>0</v>
      </c>
      <c r="S42" s="34">
        <f t="shared" si="15"/>
        <v>0</v>
      </c>
      <c r="T42" s="34">
        <f t="shared" si="15"/>
        <v>0</v>
      </c>
      <c r="U42" s="19">
        <f t="shared" si="6"/>
        <v>252.4</v>
      </c>
      <c r="W42" s="9"/>
    </row>
    <row r="43" spans="1:23" ht="47.25" customHeight="1">
      <c r="A43" s="22" t="s">
        <v>85</v>
      </c>
      <c r="B43" s="7" t="s">
        <v>103</v>
      </c>
      <c r="C43" s="25" t="s">
        <v>10</v>
      </c>
      <c r="D43" s="2" t="s">
        <v>19</v>
      </c>
      <c r="E43" s="2" t="s">
        <v>20</v>
      </c>
      <c r="F43" s="25">
        <v>3</v>
      </c>
      <c r="G43" s="2" t="s">
        <v>20</v>
      </c>
      <c r="H43" s="34">
        <v>0</v>
      </c>
      <c r="I43" s="34">
        <v>0</v>
      </c>
      <c r="J43" s="34">
        <v>0</v>
      </c>
      <c r="K43" s="38">
        <v>252.4</v>
      </c>
      <c r="L43" s="34">
        <f t="shared" si="15"/>
        <v>0</v>
      </c>
      <c r="M43" s="34">
        <f t="shared" si="15"/>
        <v>0</v>
      </c>
      <c r="N43" s="34">
        <f t="shared" si="15"/>
        <v>0</v>
      </c>
      <c r="O43" s="34">
        <f t="shared" si="15"/>
        <v>0</v>
      </c>
      <c r="P43" s="34">
        <f t="shared" si="15"/>
        <v>0</v>
      </c>
      <c r="Q43" s="34">
        <v>0</v>
      </c>
      <c r="R43" s="3">
        <v>0</v>
      </c>
      <c r="S43" s="3">
        <v>0</v>
      </c>
      <c r="T43" s="3">
        <v>0</v>
      </c>
      <c r="U43" s="19">
        <f t="shared" si="6"/>
        <v>252.4</v>
      </c>
      <c r="W43" s="9"/>
    </row>
    <row r="44" spans="1:23" ht="48" customHeight="1">
      <c r="A44" s="22" t="s">
        <v>86</v>
      </c>
      <c r="B44" s="7" t="s">
        <v>89</v>
      </c>
      <c r="C44" s="25" t="s">
        <v>10</v>
      </c>
      <c r="D44" s="2" t="s">
        <v>19</v>
      </c>
      <c r="E44" s="2" t="s">
        <v>20</v>
      </c>
      <c r="F44" s="25">
        <v>3</v>
      </c>
      <c r="G44" s="2" t="s">
        <v>20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">
        <f>R45+R46+R47</f>
        <v>0</v>
      </c>
      <c r="S44" s="3">
        <f>S45+S46+S47</f>
        <v>0</v>
      </c>
      <c r="T44" s="3">
        <v>0</v>
      </c>
      <c r="U44" s="19">
        <f t="shared" si="6"/>
        <v>0</v>
      </c>
      <c r="W44" s="9"/>
    </row>
    <row r="45" spans="1:23" ht="52.5" customHeight="1">
      <c r="A45" s="1" t="s">
        <v>87</v>
      </c>
      <c r="B45" s="7" t="s">
        <v>90</v>
      </c>
      <c r="C45" s="25" t="s">
        <v>10</v>
      </c>
      <c r="D45" s="2" t="s">
        <v>19</v>
      </c>
      <c r="E45" s="2" t="s">
        <v>20</v>
      </c>
      <c r="F45" s="25">
        <v>3</v>
      </c>
      <c r="G45" s="2" t="s">
        <v>22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">
        <v>0</v>
      </c>
      <c r="S45" s="3">
        <v>0</v>
      </c>
      <c r="T45" s="3">
        <v>0</v>
      </c>
      <c r="U45" s="19">
        <f t="shared" si="6"/>
        <v>0</v>
      </c>
      <c r="W45" s="9"/>
    </row>
    <row r="46" spans="1:23" ht="41.25" customHeight="1">
      <c r="A46" s="47" t="s">
        <v>91</v>
      </c>
      <c r="B46" s="6" t="s">
        <v>92</v>
      </c>
      <c r="C46" s="25" t="s">
        <v>5</v>
      </c>
      <c r="D46" s="2" t="s">
        <v>19</v>
      </c>
      <c r="E46" s="2" t="s">
        <v>20</v>
      </c>
      <c r="F46" s="25">
        <v>4</v>
      </c>
      <c r="G46" s="2" t="s">
        <v>18</v>
      </c>
      <c r="H46" s="34">
        <f>H48</f>
        <v>0</v>
      </c>
      <c r="I46" s="34">
        <f t="shared" ref="I46:T46" si="16">I48</f>
        <v>0</v>
      </c>
      <c r="J46" s="34">
        <f t="shared" si="16"/>
        <v>0</v>
      </c>
      <c r="K46" s="34">
        <f t="shared" si="16"/>
        <v>0</v>
      </c>
      <c r="L46" s="34">
        <f t="shared" si="16"/>
        <v>0</v>
      </c>
      <c r="M46" s="34">
        <f t="shared" si="16"/>
        <v>0</v>
      </c>
      <c r="N46" s="34">
        <f t="shared" si="16"/>
        <v>0</v>
      </c>
      <c r="O46" s="34">
        <f t="shared" si="16"/>
        <v>0</v>
      </c>
      <c r="P46" s="34">
        <f t="shared" si="16"/>
        <v>0</v>
      </c>
      <c r="Q46" s="34">
        <f t="shared" si="16"/>
        <v>0</v>
      </c>
      <c r="R46" s="34">
        <f t="shared" si="16"/>
        <v>0</v>
      </c>
      <c r="S46" s="34">
        <f t="shared" si="16"/>
        <v>0</v>
      </c>
      <c r="T46" s="34">
        <f t="shared" si="16"/>
        <v>0</v>
      </c>
      <c r="U46" s="19">
        <f t="shared" si="6"/>
        <v>0</v>
      </c>
      <c r="W46" s="9"/>
    </row>
    <row r="47" spans="1:23" ht="41.25" customHeight="1">
      <c r="A47" s="47"/>
      <c r="B47" s="6" t="s">
        <v>8</v>
      </c>
      <c r="C47" s="25" t="s">
        <v>10</v>
      </c>
      <c r="D47" s="2" t="s">
        <v>19</v>
      </c>
      <c r="E47" s="2" t="s">
        <v>20</v>
      </c>
      <c r="F47" s="25">
        <v>4</v>
      </c>
      <c r="G47" s="2" t="s">
        <v>18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">
        <v>0</v>
      </c>
      <c r="S47" s="3">
        <v>0</v>
      </c>
      <c r="T47" s="3">
        <v>0</v>
      </c>
      <c r="U47" s="19">
        <f t="shared" si="6"/>
        <v>0</v>
      </c>
      <c r="W47" s="9"/>
    </row>
    <row r="48" spans="1:23" ht="83.25" customHeight="1">
      <c r="A48" s="1" t="s">
        <v>93</v>
      </c>
      <c r="B48" s="8" t="s">
        <v>94</v>
      </c>
      <c r="C48" s="25" t="s">
        <v>10</v>
      </c>
      <c r="D48" s="2" t="s">
        <v>19</v>
      </c>
      <c r="E48" s="2" t="s">
        <v>20</v>
      </c>
      <c r="F48" s="25">
        <v>4</v>
      </c>
      <c r="G48" s="2" t="s">
        <v>21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">
        <v>0</v>
      </c>
      <c r="S48" s="3">
        <v>0</v>
      </c>
      <c r="T48" s="3">
        <v>0</v>
      </c>
      <c r="U48" s="19">
        <f t="shared" si="6"/>
        <v>0</v>
      </c>
      <c r="W48" s="9"/>
    </row>
    <row r="49" spans="1:2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</row>
  </sheetData>
  <mergeCells count="14">
    <mergeCell ref="K1:U1"/>
    <mergeCell ref="A5:A6"/>
    <mergeCell ref="B5:B6"/>
    <mergeCell ref="D5:G5"/>
    <mergeCell ref="K5:U5"/>
    <mergeCell ref="A11:A12"/>
    <mergeCell ref="C5:C6"/>
    <mergeCell ref="K2:U2"/>
    <mergeCell ref="A4:U4"/>
    <mergeCell ref="A34:A35"/>
    <mergeCell ref="A8:A9"/>
    <mergeCell ref="A49:U49"/>
    <mergeCell ref="A46:A47"/>
    <mergeCell ref="A37:A39"/>
  </mergeCells>
  <pageMargins left="0.59055118110236227" right="0.39370078740157483" top="0.47244094488188981" bottom="0.39370078740157483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</dc:creator>
  <cp:lastModifiedBy>Zverdvd.org</cp:lastModifiedBy>
  <cp:lastPrinted>2023-01-27T05:14:07Z</cp:lastPrinted>
  <dcterms:created xsi:type="dcterms:W3CDTF">2013-02-15T08:26:32Z</dcterms:created>
  <dcterms:modified xsi:type="dcterms:W3CDTF">2023-11-21T07:13:28Z</dcterms:modified>
</cp:coreProperties>
</file>